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camarajardinopolis-my.sharepoint.com/personal/chefedecompras_jardinopolis_sp_leg_br/Documents/Emendas 2026/"/>
    </mc:Choice>
  </mc:AlternateContent>
  <xr:revisionPtr revIDLastSave="113" documentId="8_{443AA348-2DB0-4849-A17F-3BB4271740A7}" xr6:coauthVersionLast="47" xr6:coauthVersionMax="47" xr10:uidLastSave="{3C5265D4-6649-4D79-AB0C-EEECD3B7A3C7}"/>
  <bookViews>
    <workbookView xWindow="-110" yWindow="-110" windowWidth="19420" windowHeight="10300" tabRatio="500" xr2:uid="{00000000-000D-0000-FFFF-FFFF00000000}"/>
  </bookViews>
  <sheets>
    <sheet name="BASE_DADOS" sheetId="1" r:id="rId1"/>
    <sheet name="Antônio Marcos" sheetId="5" r:id="rId2"/>
    <sheet name="Cíntia Fernandes" sheetId="6" r:id="rId3"/>
    <sheet name="Dalva Siqueira" sheetId="7" r:id="rId4"/>
    <sheet name="Edson R. Vizu" sheetId="8" r:id="rId5"/>
    <sheet name="Fernanda Macedo" sheetId="9" r:id="rId6"/>
    <sheet name="José Eduardo Fofo" sheetId="10" r:id="rId7"/>
    <sheet name="José Eurípedes Chupeta" sheetId="11" r:id="rId8"/>
    <sheet name="Juliano Coelho" sheetId="12" r:id="rId9"/>
    <sheet name="Luiz Fernando Xotô" sheetId="13" r:id="rId10"/>
    <sheet name="Luiz Gustavo Sabá" sheetId="14" r:id="rId11"/>
    <sheet name="Murilo Menegueti" sheetId="15" r:id="rId12"/>
    <sheet name="Ricardo Frojoni" sheetId="16" r:id="rId13"/>
    <sheet name="Rogério Bello" sheetId="17" r:id="rId14"/>
    <sheet name="RESUMO_VEREADOR" sheetId="2" r:id="rId15"/>
    <sheet name="RESUMO_AREA_TEMATICA" sheetId="3" r:id="rId1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1" i="17" l="1"/>
  <c r="N20" i="17"/>
  <c r="N19" i="17"/>
  <c r="N18" i="17"/>
  <c r="N17" i="17"/>
  <c r="N16" i="17"/>
  <c r="N15" i="17"/>
  <c r="N14" i="17"/>
  <c r="N13" i="17"/>
  <c r="N12" i="17"/>
  <c r="N11" i="17"/>
  <c r="N10" i="17"/>
  <c r="N9" i="17"/>
  <c r="N8" i="17"/>
  <c r="N7" i="17"/>
  <c r="N6" i="17"/>
  <c r="N5" i="17"/>
  <c r="N4" i="17"/>
  <c r="N3" i="17"/>
  <c r="N2" i="17"/>
  <c r="N6" i="16"/>
  <c r="N5" i="16"/>
  <c r="N4" i="16"/>
  <c r="N3" i="16"/>
  <c r="N2" i="16"/>
  <c r="N23" i="15"/>
  <c r="N22" i="15"/>
  <c r="N21" i="15"/>
  <c r="N20" i="15"/>
  <c r="N19" i="15"/>
  <c r="N18" i="15"/>
  <c r="N17" i="15"/>
  <c r="N16" i="15"/>
  <c r="N15" i="15"/>
  <c r="N14" i="15"/>
  <c r="N13" i="15"/>
  <c r="N12" i="15"/>
  <c r="N11" i="15"/>
  <c r="N10" i="15"/>
  <c r="N9" i="15"/>
  <c r="N8" i="15"/>
  <c r="N7" i="15"/>
  <c r="N6" i="15"/>
  <c r="N5" i="15"/>
  <c r="N4" i="15"/>
  <c r="N3" i="15"/>
  <c r="N2" i="15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N6" i="14"/>
  <c r="N5" i="14"/>
  <c r="N4" i="14"/>
  <c r="N3" i="14"/>
  <c r="N2" i="14"/>
  <c r="N11" i="13"/>
  <c r="N10" i="13"/>
  <c r="N9" i="13"/>
  <c r="N8" i="13"/>
  <c r="N7" i="13"/>
  <c r="N6" i="13"/>
  <c r="N5" i="13"/>
  <c r="N4" i="13"/>
  <c r="N3" i="13"/>
  <c r="N2" i="13"/>
  <c r="N14" i="12"/>
  <c r="N13" i="12"/>
  <c r="N12" i="12"/>
  <c r="N11" i="12"/>
  <c r="N10" i="12"/>
  <c r="N9" i="12"/>
  <c r="N8" i="12"/>
  <c r="N7" i="12"/>
  <c r="N6" i="12"/>
  <c r="N5" i="12"/>
  <c r="N4" i="12"/>
  <c r="N3" i="12"/>
  <c r="N2" i="12"/>
  <c r="N13" i="11"/>
  <c r="N12" i="11"/>
  <c r="N11" i="11"/>
  <c r="N10" i="11"/>
  <c r="N9" i="11"/>
  <c r="N8" i="11"/>
  <c r="N7" i="11"/>
  <c r="N6" i="11"/>
  <c r="N5" i="11"/>
  <c r="N4" i="11"/>
  <c r="N3" i="11"/>
  <c r="N2" i="11"/>
  <c r="N20" i="10"/>
  <c r="N19" i="10"/>
  <c r="N18" i="10"/>
  <c r="N17" i="10"/>
  <c r="N16" i="10"/>
  <c r="N15" i="10"/>
  <c r="N14" i="10"/>
  <c r="N13" i="10"/>
  <c r="N12" i="10"/>
  <c r="N11" i="10"/>
  <c r="N10" i="10"/>
  <c r="N9" i="10"/>
  <c r="N8" i="10"/>
  <c r="N7" i="10"/>
  <c r="N6" i="10"/>
  <c r="N5" i="10"/>
  <c r="N4" i="10"/>
  <c r="N3" i="10"/>
  <c r="N2" i="10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5" i="9"/>
  <c r="N4" i="9"/>
  <c r="N3" i="9"/>
  <c r="N2" i="9"/>
  <c r="N10" i="8"/>
  <c r="N9" i="8"/>
  <c r="N8" i="8"/>
  <c r="N7" i="8"/>
  <c r="N6" i="8"/>
  <c r="N5" i="8"/>
  <c r="N4" i="8"/>
  <c r="N3" i="8"/>
  <c r="N2" i="8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N4" i="7"/>
  <c r="N3" i="7"/>
  <c r="N2" i="7"/>
  <c r="N13" i="6"/>
  <c r="N12" i="6"/>
  <c r="N11" i="6"/>
  <c r="N10" i="6"/>
  <c r="N9" i="6"/>
  <c r="N8" i="6"/>
  <c r="N7" i="6"/>
  <c r="N6" i="6"/>
  <c r="N5" i="6"/>
  <c r="N4" i="6"/>
  <c r="N3" i="6"/>
  <c r="N2" i="6"/>
  <c r="N10" i="5"/>
  <c r="N9" i="5"/>
  <c r="N8" i="5"/>
  <c r="N7" i="5"/>
  <c r="N6" i="5"/>
  <c r="N5" i="5"/>
  <c r="N4" i="5"/>
  <c r="N3" i="5"/>
  <c r="N2" i="5"/>
  <c r="C14" i="3"/>
  <c r="B14" i="3"/>
  <c r="E14" i="3" s="1"/>
  <c r="E12" i="3"/>
  <c r="E11" i="3"/>
  <c r="E10" i="3"/>
  <c r="E9" i="3"/>
  <c r="E8" i="3"/>
  <c r="E7" i="3"/>
  <c r="E6" i="3"/>
  <c r="E5" i="3"/>
  <c r="E4" i="3"/>
  <c r="E3" i="3"/>
  <c r="E15" i="2"/>
  <c r="D15" i="2"/>
  <c r="C15" i="2"/>
  <c r="B15" i="2"/>
  <c r="E14" i="2"/>
  <c r="D14" i="2"/>
  <c r="C14" i="2"/>
  <c r="B14" i="2"/>
  <c r="E13" i="2"/>
  <c r="D13" i="2"/>
  <c r="C13" i="2"/>
  <c r="B13" i="2"/>
  <c r="E12" i="2"/>
  <c r="D12" i="2"/>
  <c r="C12" i="2"/>
  <c r="B12" i="2"/>
  <c r="H11" i="2"/>
  <c r="I11" i="2" s="1"/>
  <c r="G11" i="2"/>
  <c r="F11" i="2"/>
  <c r="E11" i="2"/>
  <c r="D11" i="2"/>
  <c r="C11" i="2"/>
  <c r="B11" i="2"/>
  <c r="E10" i="2"/>
  <c r="D10" i="2"/>
  <c r="C10" i="2"/>
  <c r="B10" i="2"/>
  <c r="E9" i="2"/>
  <c r="D9" i="2"/>
  <c r="C9" i="2"/>
  <c r="B9" i="2"/>
  <c r="E8" i="2"/>
  <c r="D8" i="2"/>
  <c r="C8" i="2"/>
  <c r="B8" i="2"/>
  <c r="E7" i="2"/>
  <c r="D7" i="2"/>
  <c r="C7" i="2"/>
  <c r="B7" i="2"/>
  <c r="E6" i="2"/>
  <c r="D6" i="2"/>
  <c r="C6" i="2"/>
  <c r="B6" i="2"/>
  <c r="E5" i="2"/>
  <c r="D5" i="2"/>
  <c r="C5" i="2"/>
  <c r="B5" i="2"/>
  <c r="E4" i="2"/>
  <c r="D4" i="2"/>
  <c r="C4" i="2"/>
  <c r="B4" i="2"/>
  <c r="E3" i="2"/>
  <c r="D3" i="2"/>
  <c r="C3" i="2"/>
  <c r="B3" i="2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F15" i="2" l="1"/>
  <c r="H15" i="2"/>
  <c r="I15" i="2" s="1"/>
  <c r="G15" i="2"/>
  <c r="H14" i="2"/>
  <c r="I14" i="2" s="1"/>
  <c r="F14" i="2"/>
  <c r="G14" i="2"/>
  <c r="F13" i="2"/>
  <c r="G13" i="2"/>
  <c r="H13" i="2"/>
  <c r="I13" i="2" s="1"/>
  <c r="F12" i="2"/>
  <c r="G12" i="2"/>
  <c r="H12" i="2"/>
  <c r="I12" i="2" s="1"/>
  <c r="H10" i="2"/>
  <c r="I10" i="2" s="1"/>
  <c r="G10" i="2"/>
  <c r="F10" i="2"/>
  <c r="H9" i="2"/>
  <c r="I9" i="2" s="1"/>
  <c r="G9" i="2"/>
  <c r="F9" i="2"/>
  <c r="F8" i="2"/>
  <c r="G8" i="2"/>
  <c r="H8" i="2"/>
  <c r="I8" i="2" s="1"/>
  <c r="F7" i="2"/>
  <c r="G7" i="2"/>
  <c r="H7" i="2"/>
  <c r="I7" i="2" s="1"/>
  <c r="F6" i="2"/>
  <c r="H6" i="2"/>
  <c r="I6" i="2" s="1"/>
  <c r="G6" i="2"/>
  <c r="F5" i="2"/>
  <c r="G5" i="2"/>
  <c r="H5" i="2"/>
  <c r="I5" i="2" s="1"/>
  <c r="F4" i="2"/>
  <c r="G4" i="2"/>
  <c r="H4" i="2"/>
  <c r="I4" i="2" s="1"/>
  <c r="H3" i="2"/>
  <c r="I3" i="2" s="1"/>
  <c r="G3" i="2"/>
  <c r="F3" i="2"/>
</calcChain>
</file>

<file path=xl/sharedStrings.xml><?xml version="1.0" encoding="utf-8"?>
<sst xmlns="http://schemas.openxmlformats.org/spreadsheetml/2006/main" count="3260" uniqueCount="301">
  <si>
    <t>EMENDAS IMPOSITIVAS LOA 2026 – CÂMARA MUNICIPAL DE JARDINÓPOLIS-SP</t>
  </si>
  <si>
    <t>ID</t>
  </si>
  <si>
    <t>Vereador</t>
  </si>
  <si>
    <t>Cód. UO</t>
  </si>
  <si>
    <t>Unidade Orçamentária</t>
  </si>
  <si>
    <t>Área Temática</t>
  </si>
  <si>
    <t>Cód. Ação</t>
  </si>
  <si>
    <t>Ação</t>
  </si>
  <si>
    <t>Elemento de Despesa</t>
  </si>
  <si>
    <t>Descrição / Objeto</t>
  </si>
  <si>
    <t>Valor Destinado (R$)</t>
  </si>
  <si>
    <t>Valor Empenhado (R$)</t>
  </si>
  <si>
    <t>Valor Liquidado (R$)</t>
  </si>
  <si>
    <t>Valor Pago (R$)</t>
  </si>
  <si>
    <t>% Executado</t>
  </si>
  <si>
    <t>Antônio Marcos Rodighero</t>
  </si>
  <si>
    <t>05</t>
  </si>
  <si>
    <t>SEC. MUN. DA EDUCAÇÃO</t>
  </si>
  <si>
    <t>Educação</t>
  </si>
  <si>
    <t>2029</t>
  </si>
  <si>
    <t>Parcerias c/ Terceiro Setor-Creche</t>
  </si>
  <si>
    <t>Subveções Sociais</t>
  </si>
  <si>
    <t>Casa da Criança - Custeio</t>
  </si>
  <si>
    <t>07</t>
  </si>
  <si>
    <t>SEC. MUN. CULTURA E TURISMO</t>
  </si>
  <si>
    <t>Cultura e Turismo</t>
  </si>
  <si>
    <t>2036</t>
  </si>
  <si>
    <t>Festividades no Município</t>
  </si>
  <si>
    <t>Outros Serv. Terc. - PJ</t>
  </si>
  <si>
    <t>Livre</t>
  </si>
  <si>
    <t>08</t>
  </si>
  <si>
    <t>SEC. MUN. ESPORTE E LAZER</t>
  </si>
  <si>
    <t>Esporte e Lazer</t>
  </si>
  <si>
    <t>1009</t>
  </si>
  <si>
    <t>Constr./Reforma/Ampliação Quadras Esportivas</t>
  </si>
  <si>
    <t>Obras e Instalações</t>
  </si>
  <si>
    <t>Quadra Jd. Santa Júlia/Itamaracá - alambrado e rede</t>
  </si>
  <si>
    <t>10</t>
  </si>
  <si>
    <t>FUNDO MUN. DA SAÚDE</t>
  </si>
  <si>
    <t>Saúde</t>
  </si>
  <si>
    <t>1008</t>
  </si>
  <si>
    <t>Constr./Reforma/Ampliação UBS</t>
  </si>
  <si>
    <t>Cobertura UBS Bairro Santa Júlia</t>
  </si>
  <si>
    <t>2047</t>
  </si>
  <si>
    <t>Distribuição de Medicamentos</t>
  </si>
  <si>
    <t>Mat. Bem Serv. Distrib. Gratuita</t>
  </si>
  <si>
    <t>Medicamentos - distribuição gratuita</t>
  </si>
  <si>
    <t>12</t>
  </si>
  <si>
    <t>FUNDO MUN. ASSISTÊNCIA SOCIAL</t>
  </si>
  <si>
    <t>Assistência Social</t>
  </si>
  <si>
    <t>2063</t>
  </si>
  <si>
    <t>Proteção Social Especial</t>
  </si>
  <si>
    <t>APAE de Jardinópolis - Subvenção</t>
  </si>
  <si>
    <t>15</t>
  </si>
  <si>
    <t>SEC. MUN. AGRICULTURA/MEIO AMB.</t>
  </si>
  <si>
    <t>Agricultura/Meio Ambiente</t>
  </si>
  <si>
    <t>2074</t>
  </si>
  <si>
    <t>Atenção Animal</t>
  </si>
  <si>
    <t>Material de Consumo</t>
  </si>
  <si>
    <t>Pet Container</t>
  </si>
  <si>
    <t>17</t>
  </si>
  <si>
    <t>FUNDO MUN. DO IDOSO</t>
  </si>
  <si>
    <t>Fundo do Idoso</t>
  </si>
  <si>
    <t>2078</t>
  </si>
  <si>
    <t>Manutenção Fundo Mun. do Idoso</t>
  </si>
  <si>
    <t>Lar Bezerra de Menezes - Subvenção</t>
  </si>
  <si>
    <t>Lar São Vicente de Paulo - Subvenção</t>
  </si>
  <si>
    <t>Cíntia Fernandes de Oliveira</t>
  </si>
  <si>
    <t>01</t>
  </si>
  <si>
    <t>GABINETE DO PREFEITO</t>
  </si>
  <si>
    <t>Administração</t>
  </si>
  <si>
    <t>2004</t>
  </si>
  <si>
    <t>Administração Gab. Prefeito/Vice</t>
  </si>
  <si>
    <t>Equip. e Material Permanente</t>
  </si>
  <si>
    <t>Aquisição/instalação ar-condicionado</t>
  </si>
  <si>
    <t>03</t>
  </si>
  <si>
    <t>SEC. MUN. ADM. E PLANEJAMENTO</t>
  </si>
  <si>
    <t>2015</t>
  </si>
  <si>
    <t>Ações Administrativas</t>
  </si>
  <si>
    <t>Material permanente - Sesmit - medicina do trabalho</t>
  </si>
  <si>
    <t>Uniforme brigada de eventos</t>
  </si>
  <si>
    <t>2028</t>
  </si>
  <si>
    <t>Serviços Atendimento a Creches</t>
  </si>
  <si>
    <t>Escola Maria Saquy - casinha Tarzan e tanque de areia</t>
  </si>
  <si>
    <t>2030</t>
  </si>
  <si>
    <t>Serviços Atend. Pré-Escolar</t>
  </si>
  <si>
    <t>Escola Maria Amélia Leira - aquisição de livros</t>
  </si>
  <si>
    <t>2037</t>
  </si>
  <si>
    <t>Gestão Administrativa Sec. Cultura</t>
  </si>
  <si>
    <t>Instrutor de fanfarra para desfile 7/set/2026</t>
  </si>
  <si>
    <t>Reforma quadra do Mutirão</t>
  </si>
  <si>
    <t>2046</t>
  </si>
  <si>
    <t>Atenção Primária SUS</t>
  </si>
  <si>
    <t>Livre - Equipamentos e Material Permanente</t>
  </si>
  <si>
    <t>Agosto Lilás - camisetas campanha</t>
  </si>
  <si>
    <t>Outubro Rosa - camisetas campanha</t>
  </si>
  <si>
    <t>14</t>
  </si>
  <si>
    <t>SEC. MUN. OBRAS E SERV. PÚB.</t>
  </si>
  <si>
    <t>Obras e Serviços</t>
  </si>
  <si>
    <t>2065</t>
  </si>
  <si>
    <t>Gestão Sec. Obras e Serv. Públicos</t>
  </si>
  <si>
    <t>Ossário cemitério municipal</t>
  </si>
  <si>
    <t>Lar Bezerra de Menezes - subvenção</t>
  </si>
  <si>
    <t>Dalva Cristina Siqueira dos Santos</t>
  </si>
  <si>
    <t>2020</t>
  </si>
  <si>
    <t>Desenvolvimento Econômico</t>
  </si>
  <si>
    <t>Sebrae Delas</t>
  </si>
  <si>
    <t>Plimec - material pedagógico/brinquedos</t>
  </si>
  <si>
    <t>Festividades do Município</t>
  </si>
  <si>
    <t>Equipamentos e materiais permanentes</t>
  </si>
  <si>
    <t>Reforma quadra bairro Mutirão</t>
  </si>
  <si>
    <t>Centro Odontológico - atendimentos protéticos</t>
  </si>
  <si>
    <t>Enxoval bebê - kit maternidade (Lei 4881/2022)</t>
  </si>
  <si>
    <t>Medicamentos de alto custo</t>
  </si>
  <si>
    <t>2052</t>
  </si>
  <si>
    <t>Atend. Ambulatoriais Especialidades</t>
  </si>
  <si>
    <t>Semana da Conscientização do Autismo</t>
  </si>
  <si>
    <t>2053</t>
  </si>
  <si>
    <t>Exames e Diagnósticos Atenção Especializada</t>
  </si>
  <si>
    <t>Exames de mamografia</t>
  </si>
  <si>
    <t>2060</t>
  </si>
  <si>
    <t>Centro Social Qualificação Trabalhador</t>
  </si>
  <si>
    <t>Centro de Qualificação</t>
  </si>
  <si>
    <t>Maio Laranja</t>
  </si>
  <si>
    <t>Agosto Lilás</t>
  </si>
  <si>
    <t>APAE - subvenção</t>
  </si>
  <si>
    <t>2059</t>
  </si>
  <si>
    <t>Proteção Social Básica</t>
  </si>
  <si>
    <t>Centro de Convivência do Idoso - material academia</t>
  </si>
  <si>
    <t>Setembro Amarelo</t>
  </si>
  <si>
    <t>Semana do Idoso</t>
  </si>
  <si>
    <t>Edson Rogério Vizu</t>
  </si>
  <si>
    <t>Associação Casa da Criança - Custeio</t>
  </si>
  <si>
    <t>2043</t>
  </si>
  <si>
    <t>Gestão de Esporte e Lazer</t>
  </si>
  <si>
    <t>Equipamentos e materiais permanentes UBS</t>
  </si>
  <si>
    <t>APAE de Jardinópolis - Custeio/subvenção</t>
  </si>
  <si>
    <t>CCI / Terceira Idade - compra esteira</t>
  </si>
  <si>
    <t>Núcleo Infanto Juvenil - custeio/subvenção</t>
  </si>
  <si>
    <t>Auxílio</t>
  </si>
  <si>
    <t>Lar Bezerra de Menezes - equip. e mat. permanentes</t>
  </si>
  <si>
    <t>Lar São Vicente de Paulo - subvenção</t>
  </si>
  <si>
    <t>Fernanda Beatriz Alves Macedo</t>
  </si>
  <si>
    <t>Uniforme Brigadistas/Bombeiros/Bateria Desfibrilador</t>
  </si>
  <si>
    <t>Associação Casa da Criança - custeio</t>
  </si>
  <si>
    <t>Festividades do município</t>
  </si>
  <si>
    <t>Equipamento e material permanente</t>
  </si>
  <si>
    <t>Equipamento e Material Permanente</t>
  </si>
  <si>
    <t>ESF/UBS Vila Paulista - equip. e materiais permanentes</t>
  </si>
  <si>
    <t>Enxoval bebê - Kit Maternidade (Lei 4881/2022)</t>
  </si>
  <si>
    <t>2051</t>
  </si>
  <si>
    <t>Pronto Atendimento SUS</t>
  </si>
  <si>
    <t>PA Leni Balan Jacomini - cadeira de rodas e cadeira de banho</t>
  </si>
  <si>
    <t>PA Leni Balan Jacomini - ECG e Monitor Cardíaco</t>
  </si>
  <si>
    <t>COAP - aquisição de DEAS</t>
  </si>
  <si>
    <t>ONG Celas - subvenção</t>
  </si>
  <si>
    <t>2061</t>
  </si>
  <si>
    <t>Oferta de Benefícios Eventuais</t>
  </si>
  <si>
    <t>Cestas básicas - distribuição gratuita</t>
  </si>
  <si>
    <t>Funerais - distribuição gratuita</t>
  </si>
  <si>
    <t>Bicicleta Ergométrica - Centro de Idosos</t>
  </si>
  <si>
    <t>1007</t>
  </si>
  <si>
    <t>Construção e Reforma de Praças</t>
  </si>
  <si>
    <t>Banheiro na Praça Jd. São Jorge</t>
  </si>
  <si>
    <t>Lar Bezerra de Menezes - Fralda Geriátrica</t>
  </si>
  <si>
    <t>Lar São Vicente de Paulo - Fralda Geriátrica</t>
  </si>
  <si>
    <t>José Eduardo Gomes Junior (FOFO)</t>
  </si>
  <si>
    <t>Equipamentos Defesa Civil</t>
  </si>
  <si>
    <t>Casa da Criança - Subvenção/Custeio</t>
  </si>
  <si>
    <t>Festividades</t>
  </si>
  <si>
    <t>Bens de Consumo</t>
  </si>
  <si>
    <t>Projeto Absorvendo o Tabu (Lei 4758/2021)</t>
  </si>
  <si>
    <t>Farmácia da Natureza - Casa Esp. Terra de Ismael</t>
  </si>
  <si>
    <t>CAPS - bens de consumo ou equipamentos</t>
  </si>
  <si>
    <t>Ambulatório reabilitação - Projeto JardTea</t>
  </si>
  <si>
    <t>Carteira CIPTEA (Lei Municipal 4754/2021)</t>
  </si>
  <si>
    <t>Capacitação profissionais saúde mental (Lei 5072/2024)</t>
  </si>
  <si>
    <t>Campanha doação de órgãos e tecidos</t>
  </si>
  <si>
    <t>APAE - custeio equipe multidisciplinar</t>
  </si>
  <si>
    <t>Exames alta complexidade (tomografia, ressonância etc.)</t>
  </si>
  <si>
    <t>Associação Ciranda Viva - contribuição/custeio</t>
  </si>
  <si>
    <t>Casa Espírita Terra de Ismael - custeio</t>
  </si>
  <si>
    <t>Núcleo de Assist. Infanto Juvenil - subvenção/custeio</t>
  </si>
  <si>
    <t>José Eurípedes Ferreira (CHUPETA)</t>
  </si>
  <si>
    <t>Reforma quadra Jose Henrique Ferreira - Bairro Cidade Nova</t>
  </si>
  <si>
    <t>Associação Ciranda Viva - subvenção</t>
  </si>
  <si>
    <t>Núcleo de Assist. Infanto Juvenil - Subvenção</t>
  </si>
  <si>
    <t>Juliano Cesar Coelho</t>
  </si>
  <si>
    <t>02</t>
  </si>
  <si>
    <t>SEC. MUN. NEG. E ASSUNTOS JUR.</t>
  </si>
  <si>
    <t>Jurídico/Trânsito</t>
  </si>
  <si>
    <t>2012</t>
  </si>
  <si>
    <t>Gestão/Manutenção/Sinalização Ruas e Avenidas</t>
  </si>
  <si>
    <t>Semana do trânsito</t>
  </si>
  <si>
    <t>Semana Municipal do Livro, Leitura e Biblioteca</t>
  </si>
  <si>
    <t>Boxe - coquilha e protetor bucal</t>
  </si>
  <si>
    <t>Capoeira - uniformes</t>
  </si>
  <si>
    <t>Jiu-jitsu - quimonos</t>
  </si>
  <si>
    <t>Semana do Esporte</t>
  </si>
  <si>
    <t>09</t>
  </si>
  <si>
    <t>SEC. MUN. DA SAÚDE</t>
  </si>
  <si>
    <t>2045</t>
  </si>
  <si>
    <t>Gestão Administrativa Sec. Saúde</t>
  </si>
  <si>
    <t>Regulação Médica - computadores</t>
  </si>
  <si>
    <t>UBS Vila Paulista - computadores, retroprojetor, cadeiras etc.</t>
  </si>
  <si>
    <t>Regulação Médica - exames alta e média complexidade</t>
  </si>
  <si>
    <t>2070</t>
  </si>
  <si>
    <t>Conservação de Logradouros Públicos</t>
  </si>
  <si>
    <t>Praça Ferrone/Vila Paulista - playground</t>
  </si>
  <si>
    <t>Luiz Fernando Riul (XOTÔ)</t>
  </si>
  <si>
    <t>Outros Aux. Financeiros PF</t>
  </si>
  <si>
    <t>Bolsa Atleta - distrito de Jurucê</t>
  </si>
  <si>
    <t>Equip. e mat. permanente UBS Jurucê</t>
  </si>
  <si>
    <t>ASSOCIAÇÃO CELAS - subvenção</t>
  </si>
  <si>
    <t>APAE - livre</t>
  </si>
  <si>
    <t>Associação Ciranda Viva - custeio</t>
  </si>
  <si>
    <t>Casa Espírita Terra de Ismael - livre</t>
  </si>
  <si>
    <t>Núcleo de Assistência Infanto Juvenil - livre</t>
  </si>
  <si>
    <t>Causa animal</t>
  </si>
  <si>
    <t>Luiz Gustavo de Sousa</t>
  </si>
  <si>
    <t>Distribuição gratuita</t>
  </si>
  <si>
    <t>Central Regulação Médica - computadores</t>
  </si>
  <si>
    <t>Portão eletrônico ESF Dr. Francisco Xavier Toda Filho</t>
  </si>
  <si>
    <t>Projeto Absorvendo o Tabu - conscientização menstruação</t>
  </si>
  <si>
    <t>Raio-x standart coluna móvel</t>
  </si>
  <si>
    <t>CAPS - material de consumo</t>
  </si>
  <si>
    <t>Ambulatório Reabilitação JardTea - bens de consumo</t>
  </si>
  <si>
    <t>Ambulatório reabilitação JardTea - serviços</t>
  </si>
  <si>
    <t>Custeio equipe multidisciplinar APAE</t>
  </si>
  <si>
    <t>Exames de Alta Complexidade</t>
  </si>
  <si>
    <t>Terceira Idade - livre</t>
  </si>
  <si>
    <t>Playground em praça a ser definida</t>
  </si>
  <si>
    <t>2071</t>
  </si>
  <si>
    <t>Gestão Ambiental</t>
  </si>
  <si>
    <t>Murilo Ronaldo Menegueti</t>
  </si>
  <si>
    <t>Depto Informática - material permanente</t>
  </si>
  <si>
    <t>Eventos SIPAT</t>
  </si>
  <si>
    <t>2024</t>
  </si>
  <si>
    <t>Operacionalização Ensino Fundamental</t>
  </si>
  <si>
    <t>Escola Prof. Eda Saud Fregonesi - climatizador pátio</t>
  </si>
  <si>
    <t>Reforma de quadras</t>
  </si>
  <si>
    <t>ESF Ilha Grande - ar-condicionado sala agentes</t>
  </si>
  <si>
    <t>Material permanente</t>
  </si>
  <si>
    <t>Bebedouro industrial - garagem TFD</t>
  </si>
  <si>
    <t>CAPS - oficinas</t>
  </si>
  <si>
    <t>APAE - custeio</t>
  </si>
  <si>
    <t>Exames alta e média complexidade</t>
  </si>
  <si>
    <t>Urnas funerárias - distribuição gratuita</t>
  </si>
  <si>
    <t>ONG Soldados de Cristo - Custeio</t>
  </si>
  <si>
    <t>Compra equipamento CCI</t>
  </si>
  <si>
    <t>Projeto Esperança - Eventos</t>
  </si>
  <si>
    <t>Associação Ciranda Viva - capoeira</t>
  </si>
  <si>
    <t>Núcleo de Assist. Infanto Juvenil - custeio</t>
  </si>
  <si>
    <t>Playground para Praça Ferroni</t>
  </si>
  <si>
    <t>Lar Bezerra de Menezes - custeio</t>
  </si>
  <si>
    <t>Lar São Vicente de Paulo - custeio</t>
  </si>
  <si>
    <t>Ricardo Frojoni</t>
  </si>
  <si>
    <t>Trator cortador de grama</t>
  </si>
  <si>
    <t>2 aparelhos de raio-x (Central Odontológica e Vila Paulista)</t>
  </si>
  <si>
    <t>1005</t>
  </si>
  <si>
    <t>Obras de Infraestrutura Urbana</t>
  </si>
  <si>
    <t>Construção de 07 pontos de ônibus em Jardinópolis</t>
  </si>
  <si>
    <t>Grama e playground praças Santa Maria/Flamboyant/São Lucas III</t>
  </si>
  <si>
    <t>Rogério Bello Lima Conga</t>
  </si>
  <si>
    <t>Aquisição de uniformes</t>
  </si>
  <si>
    <t>Semana SIPAT</t>
  </si>
  <si>
    <t>Semana da Diversidade</t>
  </si>
  <si>
    <t>Futsal meninas Vila Reis - uniformes/chuteiras</t>
  </si>
  <si>
    <t>Uniformes capoeira</t>
  </si>
  <si>
    <t>Computadores - regulação médica</t>
  </si>
  <si>
    <t>Centro Referência Mulher - kit maternidade</t>
  </si>
  <si>
    <t>SAD - cadeiras de rodas, muleta, andadores e cama hospitalar</t>
  </si>
  <si>
    <t>PA Municipal - cadeiras de rodas, cadeiras de banho e TVs</t>
  </si>
  <si>
    <t>Centro de Qualificação - cursos profissionalizantes</t>
  </si>
  <si>
    <t>Semana do idoso - oficinas e palestras</t>
  </si>
  <si>
    <t>Serviço de terceiro / pessoa jurídica</t>
  </si>
  <si>
    <t>Casa Espírita Terra de Ismael - custeio e subvenção</t>
  </si>
  <si>
    <t>Ciranda Viva - subvenção e custeio</t>
  </si>
  <si>
    <t>LEGENDA DE CORES</t>
  </si>
  <si>
    <t>Azul – texto</t>
  </si>
  <si>
    <t>Valores fixos (oriundos do PDF da LOA 2026)</t>
  </si>
  <si>
    <t>Preto – texto</t>
  </si>
  <si>
    <t>Fórmulas calculadas automaticamente</t>
  </si>
  <si>
    <t>Amarelo – fundo</t>
  </si>
  <si>
    <t>Campos de INPUT – preencha conforme execução orçamentária</t>
  </si>
  <si>
    <t>Verde – fundo</t>
  </si>
  <si>
    <t>Resultado calculado automaticamente</t>
  </si>
  <si>
    <t>RESUMO CONSOLIDADO POR VEREADOR – LOA 2026</t>
  </si>
  <si>
    <t>Total Destinado (R$)</t>
  </si>
  <si>
    <t>Total Empenhado (R$)</t>
  </si>
  <si>
    <t>Total Liquidado (R$)</t>
  </si>
  <si>
    <t>Total Pago (R$)</t>
  </si>
  <si>
    <t>% Empenhado</t>
  </si>
  <si>
    <t>% Liquidado</t>
  </si>
  <si>
    <t>% Pago</t>
  </si>
  <si>
    <t>Status</t>
  </si>
  <si>
    <t>RESUMO CONSOLIDADO POR ÁREA TEMÁTICA – LOA 2026</t>
  </si>
  <si>
    <t>Nº Emendas</t>
  </si>
  <si>
    <t>Maior Destinação (Vereador)</t>
  </si>
  <si>
    <t>Secretaria Principal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</si>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</sst>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 &quot;#,##0.00"/>
    <numFmt numFmtId="165" formatCode="0.0%"/>
  </numFmts>
  <fonts count="10" x14ac:knownFonts="1">
    <font>
      <sz val="11"/>
      <color theme="1"/>
      <name val="Calibri"/>
      <family val="2"/>
      <charset val="1"/>
    </font>
    <font>
      <b/>
      <sz val="12"/>
      <color rgb="FFFFFFFF"/>
      <name val="Arial"/>
      <charset val="1"/>
    </font>
    <font>
      <b/>
      <sz val="10"/>
      <color rgb="FFFFFFFF"/>
      <name val="Arial"/>
      <charset val="1"/>
    </font>
    <font>
      <sz val="9"/>
      <color rgb="FF000000"/>
      <name val="Arial"/>
      <charset val="1"/>
    </font>
    <font>
      <sz val="9"/>
      <color rgb="FF0000FF"/>
      <name val="Arial"/>
      <charset val="1"/>
    </font>
    <font>
      <b/>
      <sz val="9"/>
      <color rgb="FF000000"/>
      <name val="Arial"/>
      <charset val="1"/>
    </font>
    <font>
      <b/>
      <sz val="8"/>
      <color rgb="FF0000FF"/>
      <name val="Arial"/>
      <charset val="1"/>
    </font>
    <font>
      <sz val="8"/>
      <name val="Arial"/>
      <charset val="1"/>
    </font>
    <font>
      <b/>
      <sz val="8"/>
      <color rgb="FF000000"/>
      <name val="Arial"/>
      <charset val="1"/>
    </font>
    <font>
      <sz val="9"/>
      <color rgb="FF008000"/>
      <name val="Arial"/>
      <charset val="1"/>
    </font>
  </fonts>
  <fills count="9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75B6"/>
        <bgColor rgb="FF0066CC"/>
      </patternFill>
    </fill>
    <fill>
      <patternFill patternType="solid">
        <fgColor rgb="FFFFFFFF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E2EFDA"/>
        <bgColor rgb="FFF2F2F2"/>
      </patternFill>
    </fill>
    <fill>
      <patternFill patternType="solid">
        <fgColor rgb="FFF2F2F2"/>
        <bgColor rgb="FFE2EFDA"/>
      </patternFill>
    </fill>
    <fill>
      <patternFill patternType="solid">
        <fgColor rgb="FFD6E4F0"/>
        <bgColor rgb="FFE2EFDA"/>
      </patternFill>
    </fill>
  </fills>
  <borders count="10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164" fontId="4" fillId="4" borderId="1" xfId="0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right" vertical="center"/>
    </xf>
    <xf numFmtId="165" fontId="3" fillId="6" borderId="1" xfId="0" applyNumberFormat="1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164" fontId="4" fillId="7" borderId="1" xfId="0" applyNumberFormat="1" applyFont="1" applyFill="1" applyBorder="1" applyAlignment="1">
      <alignment horizontal="right" vertical="center"/>
    </xf>
    <xf numFmtId="0" fontId="6" fillId="4" borderId="1" xfId="0" applyFont="1" applyFill="1" applyBorder="1"/>
    <xf numFmtId="0" fontId="8" fillId="4" borderId="1" xfId="0" applyFont="1" applyFill="1" applyBorder="1"/>
    <xf numFmtId="0" fontId="8" fillId="5" borderId="1" xfId="0" applyFont="1" applyFill="1" applyBorder="1"/>
    <xf numFmtId="0" fontId="8" fillId="6" borderId="1" xfId="0" applyFont="1" applyFill="1" applyBorder="1"/>
    <xf numFmtId="0" fontId="9" fillId="4" borderId="1" xfId="0" applyFont="1" applyFill="1" applyBorder="1" applyAlignment="1">
      <alignment horizontal="left" vertical="center" wrapText="1"/>
    </xf>
    <xf numFmtId="164" fontId="3" fillId="6" borderId="1" xfId="0" applyNumberFormat="1" applyFont="1" applyFill="1" applyBorder="1" applyAlignment="1">
      <alignment horizontal="right" vertical="center"/>
    </xf>
    <xf numFmtId="0" fontId="3" fillId="6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center" vertical="center" wrapText="1"/>
    </xf>
    <xf numFmtId="164" fontId="3" fillId="8" borderId="1" xfId="0" applyNumberFormat="1" applyFont="1" applyFill="1" applyBorder="1" applyAlignment="1">
      <alignment horizontal="right" vertical="center"/>
    </xf>
    <xf numFmtId="165" fontId="3" fillId="8" borderId="1" xfId="0" applyNumberFormat="1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165" fontId="3" fillId="6" borderId="2" xfId="0" applyNumberFormat="1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center" wrapText="1"/>
    </xf>
    <xf numFmtId="164" fontId="4" fillId="4" borderId="8" xfId="0" applyNumberFormat="1" applyFont="1" applyFill="1" applyBorder="1" applyAlignment="1">
      <alignment horizontal="right" vertical="center"/>
    </xf>
    <xf numFmtId="164" fontId="4" fillId="5" borderId="8" xfId="0" applyNumberFormat="1" applyFont="1" applyFill="1" applyBorder="1" applyAlignment="1">
      <alignment horizontal="right" vertical="center"/>
    </xf>
    <xf numFmtId="165" fontId="3" fillId="6" borderId="9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 wrapText="1"/>
    </xf>
    <xf numFmtId="0" fontId="7" fillId="4" borderId="2" xfId="0" applyFont="1" applyFill="1" applyBorder="1"/>
    <xf numFmtId="0" fontId="5" fillId="8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charset val="1"/>
        <scheme val="none"/>
      </font>
      <numFmt numFmtId="165" formatCode="0.0%"/>
      <fill>
        <patternFill patternType="solid">
          <fgColor rgb="FFF2F2F2"/>
          <bgColor rgb="FFE2EFDA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BFBFBF"/>
        </left>
        <right/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FF"/>
        <name val="Arial"/>
        <charset val="1"/>
        <scheme val="none"/>
      </font>
      <numFmt numFmtId="164" formatCode="&quot;R$ &quot;#,##0.00"/>
      <fill>
        <patternFill patternType="solid">
          <fgColor rgb="FFFFFF00"/>
          <bgColor rgb="FFFFFF0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FF"/>
        <name val="Arial"/>
        <charset val="1"/>
        <scheme val="none"/>
      </font>
      <numFmt numFmtId="164" formatCode="&quot;R$ &quot;#,##0.00"/>
      <fill>
        <patternFill patternType="solid">
          <fgColor rgb="FFFFFF00"/>
          <bgColor rgb="FFFFFF0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FF"/>
        <name val="Arial"/>
        <charset val="1"/>
        <scheme val="none"/>
      </font>
      <numFmt numFmtId="164" formatCode="&quot;R$ &quot;#,##0.00"/>
      <fill>
        <patternFill patternType="solid">
          <fgColor rgb="FFFFFF00"/>
          <bgColor rgb="FFFFFF0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FF"/>
        <name val="Arial"/>
        <charset val="1"/>
        <scheme val="none"/>
      </font>
      <numFmt numFmtId="164" formatCode="&quot;R$ &quot;#,##0.00"/>
      <fill>
        <patternFill patternType="solid">
          <fgColor rgb="FFF2F2F2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charset val="1"/>
        <scheme val="none"/>
      </font>
      <fill>
        <patternFill patternType="solid">
          <fgColor rgb="FFF2F2F2"/>
          <bgColor rgb="FFFFFFFF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charset val="1"/>
        <scheme val="none"/>
      </font>
      <fill>
        <patternFill patternType="solid">
          <fgColor rgb="FFF2F2F2"/>
          <bgColor rgb="FFFFFFFF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charset val="1"/>
        <scheme val="none"/>
      </font>
      <fill>
        <patternFill patternType="solid">
          <fgColor rgb="FFF2F2F2"/>
          <bgColor rgb="FFFFFFFF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charset val="1"/>
        <scheme val="none"/>
      </font>
      <fill>
        <patternFill patternType="solid">
          <fgColor rgb="FFF2F2F2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charset val="1"/>
        <scheme val="none"/>
      </font>
      <fill>
        <patternFill patternType="solid">
          <fgColor rgb="FFF2F2F2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charset val="1"/>
        <scheme val="none"/>
      </font>
      <fill>
        <patternFill patternType="solid">
          <fgColor rgb="FFF2F2F2"/>
          <bgColor rgb="FFFFFFFF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charset val="1"/>
        <scheme val="none"/>
      </font>
      <fill>
        <patternFill patternType="solid">
          <fgColor rgb="FFF2F2F2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FF"/>
        <name val="Arial"/>
        <charset val="1"/>
        <scheme val="none"/>
      </font>
      <fill>
        <patternFill patternType="solid">
          <fgColor rgb="FFF2F2F2"/>
          <bgColor rgb="FFFFFFFF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charset val="1"/>
        <scheme val="none"/>
      </font>
      <fill>
        <patternFill patternType="solid">
          <fgColor rgb="FFF2F2F2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border outline="0">
        <top style="thin">
          <color rgb="FFBFBFBF"/>
        </top>
      </border>
    </dxf>
    <dxf>
      <border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FF"/>
        <name val="Arial"/>
        <charset val="1"/>
        <scheme val="none"/>
      </font>
      <fill>
        <patternFill patternType="solid">
          <fgColor rgb="FFFFFF00"/>
          <bgColor rgb="FFFFFF00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charset val="1"/>
        <scheme val="none"/>
      </font>
      <fill>
        <patternFill patternType="solid">
          <fgColor rgb="FF0066CC"/>
          <bgColor rgb="FF2E75B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/>
        <bottom/>
      </border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CE4D6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1DA38F-C6D4-4AFA-9B86-44D4E2D8FB06}" name="Tabela1" displayName="Tabela1" ref="A2:N189" totalsRowShown="0" headerRowDxfId="18" dataDxfId="16" headerRowBorderDxfId="17" tableBorderDxfId="15" totalsRowBorderDxfId="14">
  <autoFilter ref="A2:N189" xr:uid="{291DA38F-C6D4-4AFA-9B86-44D4E2D8FB06}"/>
  <tableColumns count="14">
    <tableColumn id="1" xr3:uid="{E80F092B-C2B8-4AF2-B0E9-5B7F7251700E}" name="ID" dataDxfId="13"/>
    <tableColumn id="2" xr3:uid="{FD8CAC93-2F00-425B-8259-8D911FECA84A}" name="Vereador" dataDxfId="12"/>
    <tableColumn id="3" xr3:uid="{751D0EE7-BD2B-4C63-8E88-442EB9476031}" name="Cód. UO" dataDxfId="11"/>
    <tableColumn id="4" xr3:uid="{2A183200-13F0-47EC-87B6-C1DAF3F8A431}" name="Unidade Orçamentária" dataDxfId="10"/>
    <tableColumn id="5" xr3:uid="{20D19EBC-5416-486B-A6C8-030C4C8923CD}" name="Área Temática" dataDxfId="9"/>
    <tableColumn id="6" xr3:uid="{2BC71A3C-F513-4FFA-B5B5-9D0C4C63034B}" name="Cód. Ação" dataDxfId="8"/>
    <tableColumn id="7" xr3:uid="{BDDC51DF-8B49-4A8D-A3D5-5C724B1D2E15}" name="Ação" dataDxfId="7"/>
    <tableColumn id="8" xr3:uid="{B596A20C-748F-489B-AF3E-18FAB68F1A34}" name="Elemento de Despesa" dataDxfId="6"/>
    <tableColumn id="9" xr3:uid="{AEF9FC68-2B7F-40D6-9584-8278223FC4B8}" name="Descrição / Objeto" dataDxfId="5"/>
    <tableColumn id="10" xr3:uid="{C24606DB-7CBB-4567-A91F-9C368FD5E017}" name="Valor Destinado (R$)" dataDxfId="4"/>
    <tableColumn id="11" xr3:uid="{AF8626A2-FF92-4220-BEC7-5D13CD99ACF1}" name="Valor Empenhado (R$)" dataDxfId="3"/>
    <tableColumn id="12" xr3:uid="{20C25F80-BBB5-4E80-AEA9-43FCACEB6AA9}" name="Valor Liquidado (R$)" dataDxfId="2"/>
    <tableColumn id="13" xr3:uid="{96CE2A9A-B7BD-418D-8B07-076D44DAAC6B}" name="Valor Pago (R$)" dataDxfId="1"/>
    <tableColumn id="14" xr3:uid="{4D508DC5-5ED6-475A-806F-361823967ED8}" name="% Executado" dataDxfId="0">
      <calculatedColumnFormula>IF(J3=0,0,M3/J3)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5"/>
  <sheetViews>
    <sheetView tabSelected="1" topLeftCell="H1" zoomScaleNormal="100" workbookViewId="0">
      <pane ySplit="2" topLeftCell="A3" activePane="bottomLeft" state="frozen"/>
      <selection pane="bottomLeft" activeCell="I191" sqref="I191"/>
    </sheetView>
  </sheetViews>
  <sheetFormatPr defaultColWidth="8.6328125" defaultRowHeight="14.5" x14ac:dyDescent="0.35"/>
  <cols>
    <col min="1" max="1" width="12.1796875" bestFit="1" customWidth="1"/>
    <col min="2" max="2" width="32" customWidth="1"/>
    <col min="3" max="3" width="10.08984375" customWidth="1"/>
    <col min="4" max="4" width="38" customWidth="1"/>
    <col min="5" max="5" width="22" customWidth="1"/>
    <col min="6" max="6" width="11.6328125" customWidth="1"/>
    <col min="7" max="7" width="40" customWidth="1"/>
    <col min="8" max="8" width="30" customWidth="1"/>
    <col min="9" max="9" width="55" customWidth="1"/>
    <col min="10" max="10" width="20.54296875" customWidth="1"/>
    <col min="11" max="11" width="22.08984375" customWidth="1"/>
    <col min="12" max="12" width="20.36328125" customWidth="1"/>
    <col min="13" max="13" width="18" customWidth="1"/>
    <col min="14" max="14" width="14" customWidth="1"/>
  </cols>
  <sheetData>
    <row r="1" spans="1:14" ht="21.75" customHeight="1" x14ac:dyDescent="0.3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31.5" customHeight="1" x14ac:dyDescent="0.35">
      <c r="A2" s="28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  <c r="I2" s="29" t="s">
        <v>9</v>
      </c>
      <c r="J2" s="29" t="s">
        <v>10</v>
      </c>
      <c r="K2" s="29" t="s">
        <v>11</v>
      </c>
      <c r="L2" s="29" t="s">
        <v>12</v>
      </c>
      <c r="M2" s="29" t="s">
        <v>13</v>
      </c>
      <c r="N2" s="30" t="s">
        <v>14</v>
      </c>
    </row>
    <row r="3" spans="1:14" ht="13.5" customHeight="1" x14ac:dyDescent="0.35">
      <c r="A3" s="25">
        <v>1</v>
      </c>
      <c r="B3" s="3" t="s">
        <v>15</v>
      </c>
      <c r="C3" s="2" t="s">
        <v>16</v>
      </c>
      <c r="D3" s="4" t="s">
        <v>17</v>
      </c>
      <c r="E3" s="2" t="s">
        <v>18</v>
      </c>
      <c r="F3" s="2" t="s">
        <v>19</v>
      </c>
      <c r="G3" s="4" t="s">
        <v>20</v>
      </c>
      <c r="H3" s="4" t="s">
        <v>21</v>
      </c>
      <c r="I3" s="4" t="s">
        <v>22</v>
      </c>
      <c r="J3" s="5">
        <v>5000</v>
      </c>
      <c r="K3" s="6">
        <v>0</v>
      </c>
      <c r="L3" s="6">
        <v>0</v>
      </c>
      <c r="M3" s="6">
        <v>0</v>
      </c>
      <c r="N3" s="27">
        <f t="shared" ref="N3:N34" si="0">IF(J3=0,0,M3/J3)</f>
        <v>0</v>
      </c>
    </row>
    <row r="4" spans="1:14" x14ac:dyDescent="0.35">
      <c r="A4" s="26">
        <v>2</v>
      </c>
      <c r="B4" s="9" t="s">
        <v>15</v>
      </c>
      <c r="C4" s="8" t="s">
        <v>23</v>
      </c>
      <c r="D4" s="10" t="s">
        <v>24</v>
      </c>
      <c r="E4" s="8" t="s">
        <v>25</v>
      </c>
      <c r="F4" s="8" t="s">
        <v>26</v>
      </c>
      <c r="G4" s="10" t="s">
        <v>27</v>
      </c>
      <c r="H4" s="10" t="s">
        <v>28</v>
      </c>
      <c r="I4" s="10" t="s">
        <v>29</v>
      </c>
      <c r="J4" s="11">
        <v>5000</v>
      </c>
      <c r="K4" s="6">
        <v>0</v>
      </c>
      <c r="L4" s="6">
        <v>0</v>
      </c>
      <c r="M4" s="6">
        <v>0</v>
      </c>
      <c r="N4" s="27">
        <f t="shared" si="0"/>
        <v>0</v>
      </c>
    </row>
    <row r="5" spans="1:14" x14ac:dyDescent="0.35">
      <c r="A5" s="25">
        <v>3</v>
      </c>
      <c r="B5" s="3" t="s">
        <v>15</v>
      </c>
      <c r="C5" s="2" t="s">
        <v>30</v>
      </c>
      <c r="D5" s="4" t="s">
        <v>31</v>
      </c>
      <c r="E5" s="2" t="s">
        <v>32</v>
      </c>
      <c r="F5" s="2" t="s">
        <v>33</v>
      </c>
      <c r="G5" s="4" t="s">
        <v>34</v>
      </c>
      <c r="H5" s="4" t="s">
        <v>35</v>
      </c>
      <c r="I5" s="4" t="s">
        <v>36</v>
      </c>
      <c r="J5" s="5">
        <v>8000</v>
      </c>
      <c r="K5" s="6">
        <v>0</v>
      </c>
      <c r="L5" s="6">
        <v>0</v>
      </c>
      <c r="M5" s="6">
        <v>0</v>
      </c>
      <c r="N5" s="27">
        <f t="shared" si="0"/>
        <v>0</v>
      </c>
    </row>
    <row r="6" spans="1:14" x14ac:dyDescent="0.35">
      <c r="A6" s="26">
        <v>4</v>
      </c>
      <c r="B6" s="9" t="s">
        <v>15</v>
      </c>
      <c r="C6" s="8" t="s">
        <v>37</v>
      </c>
      <c r="D6" s="10" t="s">
        <v>38</v>
      </c>
      <c r="E6" s="8" t="s">
        <v>39</v>
      </c>
      <c r="F6" s="8" t="s">
        <v>40</v>
      </c>
      <c r="G6" s="10" t="s">
        <v>41</v>
      </c>
      <c r="H6" s="10" t="s">
        <v>35</v>
      </c>
      <c r="I6" s="10" t="s">
        <v>42</v>
      </c>
      <c r="J6" s="11">
        <v>100000</v>
      </c>
      <c r="K6" s="6">
        <v>0</v>
      </c>
      <c r="L6" s="6">
        <v>0</v>
      </c>
      <c r="M6" s="6">
        <v>0</v>
      </c>
      <c r="N6" s="27">
        <f t="shared" si="0"/>
        <v>0</v>
      </c>
    </row>
    <row r="7" spans="1:14" x14ac:dyDescent="0.35">
      <c r="A7" s="25">
        <v>5</v>
      </c>
      <c r="B7" s="3" t="s">
        <v>15</v>
      </c>
      <c r="C7" s="2" t="s">
        <v>37</v>
      </c>
      <c r="D7" s="4" t="s">
        <v>38</v>
      </c>
      <c r="E7" s="2" t="s">
        <v>39</v>
      </c>
      <c r="F7" s="2" t="s">
        <v>43</v>
      </c>
      <c r="G7" s="4" t="s">
        <v>44</v>
      </c>
      <c r="H7" s="4" t="s">
        <v>45</v>
      </c>
      <c r="I7" s="4" t="s">
        <v>46</v>
      </c>
      <c r="J7" s="5">
        <v>15500</v>
      </c>
      <c r="K7" s="6">
        <v>0</v>
      </c>
      <c r="L7" s="6">
        <v>0</v>
      </c>
      <c r="M7" s="6">
        <v>0</v>
      </c>
      <c r="N7" s="27">
        <f t="shared" si="0"/>
        <v>0</v>
      </c>
    </row>
    <row r="8" spans="1:14" x14ac:dyDescent="0.35">
      <c r="A8" s="26">
        <v>6</v>
      </c>
      <c r="B8" s="9" t="s">
        <v>15</v>
      </c>
      <c r="C8" s="8" t="s">
        <v>47</v>
      </c>
      <c r="D8" s="10" t="s">
        <v>48</v>
      </c>
      <c r="E8" s="8" t="s">
        <v>49</v>
      </c>
      <c r="F8" s="8" t="s">
        <v>50</v>
      </c>
      <c r="G8" s="10" t="s">
        <v>51</v>
      </c>
      <c r="H8" s="10" t="s">
        <v>21</v>
      </c>
      <c r="I8" s="10" t="s">
        <v>52</v>
      </c>
      <c r="J8" s="11">
        <v>9000</v>
      </c>
      <c r="K8" s="6">
        <v>0</v>
      </c>
      <c r="L8" s="6">
        <v>0</v>
      </c>
      <c r="M8" s="6">
        <v>0</v>
      </c>
      <c r="N8" s="27">
        <f t="shared" si="0"/>
        <v>0</v>
      </c>
    </row>
    <row r="9" spans="1:14" x14ac:dyDescent="0.35">
      <c r="A9" s="25">
        <v>7</v>
      </c>
      <c r="B9" s="3" t="s">
        <v>15</v>
      </c>
      <c r="C9" s="2" t="s">
        <v>53</v>
      </c>
      <c r="D9" s="4" t="s">
        <v>54</v>
      </c>
      <c r="E9" s="2" t="s">
        <v>55</v>
      </c>
      <c r="F9" s="2" t="s">
        <v>56</v>
      </c>
      <c r="G9" s="4" t="s">
        <v>57</v>
      </c>
      <c r="H9" s="4" t="s">
        <v>58</v>
      </c>
      <c r="I9" s="4" t="s">
        <v>59</v>
      </c>
      <c r="J9" s="5">
        <v>70500</v>
      </c>
      <c r="K9" s="6">
        <v>0</v>
      </c>
      <c r="L9" s="6">
        <v>0</v>
      </c>
      <c r="M9" s="6">
        <v>0</v>
      </c>
      <c r="N9" s="27">
        <f t="shared" si="0"/>
        <v>0</v>
      </c>
    </row>
    <row r="10" spans="1:14" x14ac:dyDescent="0.35">
      <c r="A10" s="26">
        <v>8</v>
      </c>
      <c r="B10" s="9" t="s">
        <v>15</v>
      </c>
      <c r="C10" s="8" t="s">
        <v>60</v>
      </c>
      <c r="D10" s="10" t="s">
        <v>61</v>
      </c>
      <c r="E10" s="8" t="s">
        <v>62</v>
      </c>
      <c r="F10" s="8" t="s">
        <v>63</v>
      </c>
      <c r="G10" s="10" t="s">
        <v>64</v>
      </c>
      <c r="H10" s="10" t="s">
        <v>21</v>
      </c>
      <c r="I10" s="10" t="s">
        <v>65</v>
      </c>
      <c r="J10" s="11">
        <v>9000</v>
      </c>
      <c r="K10" s="6">
        <v>0</v>
      </c>
      <c r="L10" s="6">
        <v>0</v>
      </c>
      <c r="M10" s="6">
        <v>0</v>
      </c>
      <c r="N10" s="27">
        <f t="shared" si="0"/>
        <v>0</v>
      </c>
    </row>
    <row r="11" spans="1:14" x14ac:dyDescent="0.35">
      <c r="A11" s="25">
        <v>9</v>
      </c>
      <c r="B11" s="3" t="s">
        <v>15</v>
      </c>
      <c r="C11" s="2" t="s">
        <v>60</v>
      </c>
      <c r="D11" s="4" t="s">
        <v>61</v>
      </c>
      <c r="E11" s="2" t="s">
        <v>62</v>
      </c>
      <c r="F11" s="2" t="s">
        <v>63</v>
      </c>
      <c r="G11" s="4" t="s">
        <v>64</v>
      </c>
      <c r="H11" s="4" t="s">
        <v>21</v>
      </c>
      <c r="I11" s="4" t="s">
        <v>66</v>
      </c>
      <c r="J11" s="5">
        <v>9000</v>
      </c>
      <c r="K11" s="6">
        <v>0</v>
      </c>
      <c r="L11" s="6">
        <v>0</v>
      </c>
      <c r="M11" s="6">
        <v>0</v>
      </c>
      <c r="N11" s="27">
        <f t="shared" si="0"/>
        <v>0</v>
      </c>
    </row>
    <row r="12" spans="1:14" x14ac:dyDescent="0.35">
      <c r="A12" s="26">
        <v>10</v>
      </c>
      <c r="B12" s="9" t="s">
        <v>67</v>
      </c>
      <c r="C12" s="8" t="s">
        <v>68</v>
      </c>
      <c r="D12" s="10" t="s">
        <v>69</v>
      </c>
      <c r="E12" s="8" t="s">
        <v>70</v>
      </c>
      <c r="F12" s="8" t="s">
        <v>71</v>
      </c>
      <c r="G12" s="10" t="s">
        <v>72</v>
      </c>
      <c r="H12" s="10" t="s">
        <v>73</v>
      </c>
      <c r="I12" s="10" t="s">
        <v>74</v>
      </c>
      <c r="J12" s="11">
        <v>15000</v>
      </c>
      <c r="K12" s="6">
        <v>0</v>
      </c>
      <c r="L12" s="6">
        <v>0</v>
      </c>
      <c r="M12" s="6">
        <v>0</v>
      </c>
      <c r="N12" s="27">
        <f t="shared" si="0"/>
        <v>0</v>
      </c>
    </row>
    <row r="13" spans="1:14" x14ac:dyDescent="0.35">
      <c r="A13" s="25">
        <v>11</v>
      </c>
      <c r="B13" s="3" t="s">
        <v>67</v>
      </c>
      <c r="C13" s="2" t="s">
        <v>75</v>
      </c>
      <c r="D13" s="4" t="s">
        <v>76</v>
      </c>
      <c r="E13" s="2" t="s">
        <v>70</v>
      </c>
      <c r="F13" s="2" t="s">
        <v>77</v>
      </c>
      <c r="G13" s="4" t="s">
        <v>78</v>
      </c>
      <c r="H13" s="4" t="s">
        <v>73</v>
      </c>
      <c r="I13" s="4" t="s">
        <v>79</v>
      </c>
      <c r="J13" s="5">
        <v>10000</v>
      </c>
      <c r="K13" s="6">
        <v>0</v>
      </c>
      <c r="L13" s="6">
        <v>0</v>
      </c>
      <c r="M13" s="6">
        <v>0</v>
      </c>
      <c r="N13" s="27">
        <f t="shared" si="0"/>
        <v>0</v>
      </c>
    </row>
    <row r="14" spans="1:14" x14ac:dyDescent="0.35">
      <c r="A14" s="26">
        <v>12</v>
      </c>
      <c r="B14" s="9" t="s">
        <v>67</v>
      </c>
      <c r="C14" s="8" t="s">
        <v>75</v>
      </c>
      <c r="D14" s="10" t="s">
        <v>76</v>
      </c>
      <c r="E14" s="8" t="s">
        <v>70</v>
      </c>
      <c r="F14" s="8" t="s">
        <v>77</v>
      </c>
      <c r="G14" s="10" t="s">
        <v>78</v>
      </c>
      <c r="H14" s="10" t="s">
        <v>58</v>
      </c>
      <c r="I14" s="10" t="s">
        <v>80</v>
      </c>
      <c r="J14" s="11">
        <v>15500</v>
      </c>
      <c r="K14" s="6">
        <v>0</v>
      </c>
      <c r="L14" s="6">
        <v>0</v>
      </c>
      <c r="M14" s="6">
        <v>0</v>
      </c>
      <c r="N14" s="27">
        <f t="shared" si="0"/>
        <v>0</v>
      </c>
    </row>
    <row r="15" spans="1:14" x14ac:dyDescent="0.35">
      <c r="A15" s="25">
        <v>13</v>
      </c>
      <c r="B15" s="3" t="s">
        <v>67</v>
      </c>
      <c r="C15" s="2" t="s">
        <v>16</v>
      </c>
      <c r="D15" s="4" t="s">
        <v>17</v>
      </c>
      <c r="E15" s="2" t="s">
        <v>18</v>
      </c>
      <c r="F15" s="2" t="s">
        <v>81</v>
      </c>
      <c r="G15" s="4" t="s">
        <v>82</v>
      </c>
      <c r="H15" s="4" t="s">
        <v>73</v>
      </c>
      <c r="I15" s="4" t="s">
        <v>83</v>
      </c>
      <c r="J15" s="5">
        <v>15000</v>
      </c>
      <c r="K15" s="6">
        <v>0</v>
      </c>
      <c r="L15" s="6">
        <v>0</v>
      </c>
      <c r="M15" s="6">
        <v>0</v>
      </c>
      <c r="N15" s="27">
        <f t="shared" si="0"/>
        <v>0</v>
      </c>
    </row>
    <row r="16" spans="1:14" x14ac:dyDescent="0.35">
      <c r="A16" s="26">
        <v>14</v>
      </c>
      <c r="B16" s="9" t="s">
        <v>67</v>
      </c>
      <c r="C16" s="8" t="s">
        <v>16</v>
      </c>
      <c r="D16" s="10" t="s">
        <v>17</v>
      </c>
      <c r="E16" s="8" t="s">
        <v>18</v>
      </c>
      <c r="F16" s="8" t="s">
        <v>84</v>
      </c>
      <c r="G16" s="10" t="s">
        <v>85</v>
      </c>
      <c r="H16" s="10" t="s">
        <v>73</v>
      </c>
      <c r="I16" s="10" t="s">
        <v>86</v>
      </c>
      <c r="J16" s="11">
        <v>10000</v>
      </c>
      <c r="K16" s="6">
        <v>0</v>
      </c>
      <c r="L16" s="6">
        <v>0</v>
      </c>
      <c r="M16" s="6">
        <v>0</v>
      </c>
      <c r="N16" s="27">
        <f t="shared" si="0"/>
        <v>0</v>
      </c>
    </row>
    <row r="17" spans="1:14" x14ac:dyDescent="0.35">
      <c r="A17" s="25">
        <v>15</v>
      </c>
      <c r="B17" s="3" t="s">
        <v>67</v>
      </c>
      <c r="C17" s="2" t="s">
        <v>23</v>
      </c>
      <c r="D17" s="4" t="s">
        <v>24</v>
      </c>
      <c r="E17" s="2" t="s">
        <v>25</v>
      </c>
      <c r="F17" s="2" t="s">
        <v>87</v>
      </c>
      <c r="G17" s="4" t="s">
        <v>88</v>
      </c>
      <c r="H17" s="4" t="s">
        <v>28</v>
      </c>
      <c r="I17" s="4" t="s">
        <v>89</v>
      </c>
      <c r="J17" s="5">
        <v>10000</v>
      </c>
      <c r="K17" s="6">
        <v>0</v>
      </c>
      <c r="L17" s="6">
        <v>0</v>
      </c>
      <c r="M17" s="6">
        <v>0</v>
      </c>
      <c r="N17" s="27">
        <f t="shared" si="0"/>
        <v>0</v>
      </c>
    </row>
    <row r="18" spans="1:14" x14ac:dyDescent="0.35">
      <c r="A18" s="26">
        <v>16</v>
      </c>
      <c r="B18" s="9" t="s">
        <v>67</v>
      </c>
      <c r="C18" s="8" t="s">
        <v>30</v>
      </c>
      <c r="D18" s="10" t="s">
        <v>31</v>
      </c>
      <c r="E18" s="8" t="s">
        <v>32</v>
      </c>
      <c r="F18" s="8" t="s">
        <v>33</v>
      </c>
      <c r="G18" s="10" t="s">
        <v>34</v>
      </c>
      <c r="H18" s="10" t="s">
        <v>35</v>
      </c>
      <c r="I18" s="10" t="s">
        <v>90</v>
      </c>
      <c r="J18" s="11">
        <v>20000</v>
      </c>
      <c r="K18" s="6">
        <v>0</v>
      </c>
      <c r="L18" s="6">
        <v>0</v>
      </c>
      <c r="M18" s="6">
        <v>0</v>
      </c>
      <c r="N18" s="27">
        <f t="shared" si="0"/>
        <v>0</v>
      </c>
    </row>
    <row r="19" spans="1:14" x14ac:dyDescent="0.35">
      <c r="A19" s="25">
        <v>17</v>
      </c>
      <c r="B19" s="3" t="s">
        <v>67</v>
      </c>
      <c r="C19" s="2" t="s">
        <v>37</v>
      </c>
      <c r="D19" s="4" t="s">
        <v>38</v>
      </c>
      <c r="E19" s="2" t="s">
        <v>39</v>
      </c>
      <c r="F19" s="2" t="s">
        <v>91</v>
      </c>
      <c r="G19" s="4" t="s">
        <v>92</v>
      </c>
      <c r="H19" s="4" t="s">
        <v>73</v>
      </c>
      <c r="I19" s="4" t="s">
        <v>93</v>
      </c>
      <c r="J19" s="5">
        <v>110500</v>
      </c>
      <c r="K19" s="6">
        <v>0</v>
      </c>
      <c r="L19" s="6">
        <v>0</v>
      </c>
      <c r="M19" s="6">
        <v>0</v>
      </c>
      <c r="N19" s="27">
        <f t="shared" si="0"/>
        <v>0</v>
      </c>
    </row>
    <row r="20" spans="1:14" x14ac:dyDescent="0.35">
      <c r="A20" s="26">
        <v>18</v>
      </c>
      <c r="B20" s="9" t="s">
        <v>67</v>
      </c>
      <c r="C20" s="8" t="s">
        <v>47</v>
      </c>
      <c r="D20" s="10" t="s">
        <v>48</v>
      </c>
      <c r="E20" s="8" t="s">
        <v>49</v>
      </c>
      <c r="F20" s="8" t="s">
        <v>50</v>
      </c>
      <c r="G20" s="10" t="s">
        <v>51</v>
      </c>
      <c r="H20" s="10" t="s">
        <v>45</v>
      </c>
      <c r="I20" s="10" t="s">
        <v>94</v>
      </c>
      <c r="J20" s="11">
        <v>5000</v>
      </c>
      <c r="K20" s="6">
        <v>0</v>
      </c>
      <c r="L20" s="6">
        <v>0</v>
      </c>
      <c r="M20" s="6">
        <v>0</v>
      </c>
      <c r="N20" s="27">
        <f t="shared" si="0"/>
        <v>0</v>
      </c>
    </row>
    <row r="21" spans="1:14" x14ac:dyDescent="0.35">
      <c r="A21" s="25">
        <v>19</v>
      </c>
      <c r="B21" s="3" t="s">
        <v>67</v>
      </c>
      <c r="C21" s="2" t="s">
        <v>47</v>
      </c>
      <c r="D21" s="4" t="s">
        <v>48</v>
      </c>
      <c r="E21" s="2" t="s">
        <v>49</v>
      </c>
      <c r="F21" s="2" t="s">
        <v>50</v>
      </c>
      <c r="G21" s="4" t="s">
        <v>51</v>
      </c>
      <c r="H21" s="4" t="s">
        <v>45</v>
      </c>
      <c r="I21" s="4" t="s">
        <v>95</v>
      </c>
      <c r="J21" s="5">
        <v>5000</v>
      </c>
      <c r="K21" s="6">
        <v>0</v>
      </c>
      <c r="L21" s="6">
        <v>0</v>
      </c>
      <c r="M21" s="6">
        <v>0</v>
      </c>
      <c r="N21" s="27">
        <f t="shared" si="0"/>
        <v>0</v>
      </c>
    </row>
    <row r="22" spans="1:14" x14ac:dyDescent="0.35">
      <c r="A22" s="26">
        <v>20</v>
      </c>
      <c r="B22" s="9" t="s">
        <v>67</v>
      </c>
      <c r="C22" s="8" t="s">
        <v>96</v>
      </c>
      <c r="D22" s="10" t="s">
        <v>97</v>
      </c>
      <c r="E22" s="8" t="s">
        <v>98</v>
      </c>
      <c r="F22" s="8" t="s">
        <v>99</v>
      </c>
      <c r="G22" s="10" t="s">
        <v>100</v>
      </c>
      <c r="H22" s="10" t="s">
        <v>58</v>
      </c>
      <c r="I22" s="10" t="s">
        <v>101</v>
      </c>
      <c r="J22" s="11">
        <v>10000</v>
      </c>
      <c r="K22" s="6">
        <v>0</v>
      </c>
      <c r="L22" s="6">
        <v>0</v>
      </c>
      <c r="M22" s="6">
        <v>0</v>
      </c>
      <c r="N22" s="27">
        <f t="shared" si="0"/>
        <v>0</v>
      </c>
    </row>
    <row r="23" spans="1:14" x14ac:dyDescent="0.35">
      <c r="A23" s="25">
        <v>21</v>
      </c>
      <c r="B23" s="3" t="s">
        <v>67</v>
      </c>
      <c r="C23" s="2" t="s">
        <v>60</v>
      </c>
      <c r="D23" s="4" t="s">
        <v>61</v>
      </c>
      <c r="E23" s="2" t="s">
        <v>62</v>
      </c>
      <c r="F23" s="2" t="s">
        <v>63</v>
      </c>
      <c r="G23" s="4" t="s">
        <v>64</v>
      </c>
      <c r="H23" s="4" t="s">
        <v>21</v>
      </c>
      <c r="I23" s="4" t="s">
        <v>102</v>
      </c>
      <c r="J23" s="5">
        <v>5000</v>
      </c>
      <c r="K23" s="6">
        <v>0</v>
      </c>
      <c r="L23" s="6">
        <v>0</v>
      </c>
      <c r="M23" s="6">
        <v>0</v>
      </c>
      <c r="N23" s="27">
        <f t="shared" si="0"/>
        <v>0</v>
      </c>
    </row>
    <row r="24" spans="1:14" x14ac:dyDescent="0.35">
      <c r="A24" s="26">
        <v>22</v>
      </c>
      <c r="B24" s="9" t="s">
        <v>103</v>
      </c>
      <c r="C24" s="8" t="s">
        <v>75</v>
      </c>
      <c r="D24" s="10" t="s">
        <v>76</v>
      </c>
      <c r="E24" s="8" t="s">
        <v>70</v>
      </c>
      <c r="F24" s="8" t="s">
        <v>104</v>
      </c>
      <c r="G24" s="10" t="s">
        <v>105</v>
      </c>
      <c r="H24" s="10" t="s">
        <v>28</v>
      </c>
      <c r="I24" s="10" t="s">
        <v>106</v>
      </c>
      <c r="J24" s="11">
        <v>10000</v>
      </c>
      <c r="K24" s="6">
        <v>0</v>
      </c>
      <c r="L24" s="6">
        <v>0</v>
      </c>
      <c r="M24" s="6">
        <v>0</v>
      </c>
      <c r="N24" s="27">
        <f t="shared" si="0"/>
        <v>0</v>
      </c>
    </row>
    <row r="25" spans="1:14" x14ac:dyDescent="0.35">
      <c r="A25" s="25">
        <v>23</v>
      </c>
      <c r="B25" s="3" t="s">
        <v>103</v>
      </c>
      <c r="C25" s="2" t="s">
        <v>16</v>
      </c>
      <c r="D25" s="4" t="s">
        <v>17</v>
      </c>
      <c r="E25" s="2" t="s">
        <v>18</v>
      </c>
      <c r="F25" s="2" t="s">
        <v>84</v>
      </c>
      <c r="G25" s="4" t="s">
        <v>85</v>
      </c>
      <c r="H25" s="4" t="s">
        <v>58</v>
      </c>
      <c r="I25" s="4" t="s">
        <v>107</v>
      </c>
      <c r="J25" s="5">
        <v>10000</v>
      </c>
      <c r="K25" s="6">
        <v>0</v>
      </c>
      <c r="L25" s="6">
        <v>0</v>
      </c>
      <c r="M25" s="6">
        <v>0</v>
      </c>
      <c r="N25" s="27">
        <f t="shared" si="0"/>
        <v>0</v>
      </c>
    </row>
    <row r="26" spans="1:14" x14ac:dyDescent="0.35">
      <c r="A26" s="26">
        <v>24</v>
      </c>
      <c r="B26" s="9" t="s">
        <v>103</v>
      </c>
      <c r="C26" s="8" t="s">
        <v>23</v>
      </c>
      <c r="D26" s="10" t="s">
        <v>24</v>
      </c>
      <c r="E26" s="8" t="s">
        <v>25</v>
      </c>
      <c r="F26" s="8" t="s">
        <v>26</v>
      </c>
      <c r="G26" s="10" t="s">
        <v>27</v>
      </c>
      <c r="H26" s="10" t="s">
        <v>28</v>
      </c>
      <c r="I26" s="10" t="s">
        <v>108</v>
      </c>
      <c r="J26" s="11">
        <v>17000</v>
      </c>
      <c r="K26" s="6">
        <v>0</v>
      </c>
      <c r="L26" s="6">
        <v>0</v>
      </c>
      <c r="M26" s="6">
        <v>0</v>
      </c>
      <c r="N26" s="27">
        <f t="shared" si="0"/>
        <v>0</v>
      </c>
    </row>
    <row r="27" spans="1:14" x14ac:dyDescent="0.35">
      <c r="A27" s="25">
        <v>25</v>
      </c>
      <c r="B27" s="3" t="s">
        <v>103</v>
      </c>
      <c r="C27" s="2" t="s">
        <v>23</v>
      </c>
      <c r="D27" s="4" t="s">
        <v>24</v>
      </c>
      <c r="E27" s="2" t="s">
        <v>25</v>
      </c>
      <c r="F27" s="2" t="s">
        <v>87</v>
      </c>
      <c r="G27" s="4" t="s">
        <v>88</v>
      </c>
      <c r="H27" s="4" t="s">
        <v>73</v>
      </c>
      <c r="I27" s="4" t="s">
        <v>109</v>
      </c>
      <c r="J27" s="5">
        <v>7500</v>
      </c>
      <c r="K27" s="6">
        <v>0</v>
      </c>
      <c r="L27" s="6">
        <v>0</v>
      </c>
      <c r="M27" s="6">
        <v>0</v>
      </c>
      <c r="N27" s="27">
        <f t="shared" si="0"/>
        <v>0</v>
      </c>
    </row>
    <row r="28" spans="1:14" x14ac:dyDescent="0.35">
      <c r="A28" s="26">
        <v>26</v>
      </c>
      <c r="B28" s="9" t="s">
        <v>103</v>
      </c>
      <c r="C28" s="8" t="s">
        <v>30</v>
      </c>
      <c r="D28" s="10" t="s">
        <v>31</v>
      </c>
      <c r="E28" s="8" t="s">
        <v>32</v>
      </c>
      <c r="F28" s="8" t="s">
        <v>33</v>
      </c>
      <c r="G28" s="10" t="s">
        <v>34</v>
      </c>
      <c r="H28" s="10" t="s">
        <v>35</v>
      </c>
      <c r="I28" s="10" t="s">
        <v>110</v>
      </c>
      <c r="J28" s="11">
        <v>25000</v>
      </c>
      <c r="K28" s="6">
        <v>0</v>
      </c>
      <c r="L28" s="6">
        <v>0</v>
      </c>
      <c r="M28" s="6">
        <v>0</v>
      </c>
      <c r="N28" s="27">
        <f t="shared" si="0"/>
        <v>0</v>
      </c>
    </row>
    <row r="29" spans="1:14" x14ac:dyDescent="0.35">
      <c r="A29" s="25">
        <v>27</v>
      </c>
      <c r="B29" s="3" t="s">
        <v>103</v>
      </c>
      <c r="C29" s="2" t="s">
        <v>37</v>
      </c>
      <c r="D29" s="4" t="s">
        <v>38</v>
      </c>
      <c r="E29" s="2" t="s">
        <v>39</v>
      </c>
      <c r="F29" s="2" t="s">
        <v>91</v>
      </c>
      <c r="G29" s="4" t="s">
        <v>92</v>
      </c>
      <c r="H29" s="4" t="s">
        <v>58</v>
      </c>
      <c r="I29" s="4" t="s">
        <v>111</v>
      </c>
      <c r="J29" s="5">
        <v>30500</v>
      </c>
      <c r="K29" s="6">
        <v>0</v>
      </c>
      <c r="L29" s="6">
        <v>0</v>
      </c>
      <c r="M29" s="6">
        <v>0</v>
      </c>
      <c r="N29" s="27">
        <f t="shared" si="0"/>
        <v>0</v>
      </c>
    </row>
    <row r="30" spans="1:14" x14ac:dyDescent="0.35">
      <c r="A30" s="26">
        <v>28</v>
      </c>
      <c r="B30" s="9" t="s">
        <v>103</v>
      </c>
      <c r="C30" s="8" t="s">
        <v>37</v>
      </c>
      <c r="D30" s="10" t="s">
        <v>38</v>
      </c>
      <c r="E30" s="8" t="s">
        <v>39</v>
      </c>
      <c r="F30" s="8" t="s">
        <v>91</v>
      </c>
      <c r="G30" s="10" t="s">
        <v>92</v>
      </c>
      <c r="H30" s="10" t="s">
        <v>45</v>
      </c>
      <c r="I30" s="10" t="s">
        <v>112</v>
      </c>
      <c r="J30" s="11">
        <v>30000</v>
      </c>
      <c r="K30" s="6">
        <v>0</v>
      </c>
      <c r="L30" s="6">
        <v>0</v>
      </c>
      <c r="M30" s="6">
        <v>0</v>
      </c>
      <c r="N30" s="27">
        <f t="shared" si="0"/>
        <v>0</v>
      </c>
    </row>
    <row r="31" spans="1:14" x14ac:dyDescent="0.35">
      <c r="A31" s="25">
        <v>29</v>
      </c>
      <c r="B31" s="3" t="s">
        <v>103</v>
      </c>
      <c r="C31" s="2" t="s">
        <v>37</v>
      </c>
      <c r="D31" s="4" t="s">
        <v>38</v>
      </c>
      <c r="E31" s="2" t="s">
        <v>39</v>
      </c>
      <c r="F31" s="2" t="s">
        <v>43</v>
      </c>
      <c r="G31" s="4" t="s">
        <v>44</v>
      </c>
      <c r="H31" s="4" t="s">
        <v>45</v>
      </c>
      <c r="I31" s="4" t="s">
        <v>113</v>
      </c>
      <c r="J31" s="5">
        <v>30000</v>
      </c>
      <c r="K31" s="6">
        <v>0</v>
      </c>
      <c r="L31" s="6">
        <v>0</v>
      </c>
      <c r="M31" s="6">
        <v>0</v>
      </c>
      <c r="N31" s="27">
        <f t="shared" si="0"/>
        <v>0</v>
      </c>
    </row>
    <row r="32" spans="1:14" x14ac:dyDescent="0.35">
      <c r="A32" s="26">
        <v>30</v>
      </c>
      <c r="B32" s="9" t="s">
        <v>103</v>
      </c>
      <c r="C32" s="8" t="s">
        <v>37</v>
      </c>
      <c r="D32" s="10" t="s">
        <v>38</v>
      </c>
      <c r="E32" s="8" t="s">
        <v>39</v>
      </c>
      <c r="F32" s="8" t="s">
        <v>114</v>
      </c>
      <c r="G32" s="10" t="s">
        <v>115</v>
      </c>
      <c r="H32" s="10" t="s">
        <v>28</v>
      </c>
      <c r="I32" s="10" t="s">
        <v>116</v>
      </c>
      <c r="J32" s="11">
        <v>10000</v>
      </c>
      <c r="K32" s="6">
        <v>0</v>
      </c>
      <c r="L32" s="6">
        <v>0</v>
      </c>
      <c r="M32" s="6">
        <v>0</v>
      </c>
      <c r="N32" s="27">
        <f t="shared" si="0"/>
        <v>0</v>
      </c>
    </row>
    <row r="33" spans="1:14" x14ac:dyDescent="0.35">
      <c r="A33" s="25">
        <v>31</v>
      </c>
      <c r="B33" s="3" t="s">
        <v>103</v>
      </c>
      <c r="C33" s="2" t="s">
        <v>37</v>
      </c>
      <c r="D33" s="4" t="s">
        <v>38</v>
      </c>
      <c r="E33" s="2" t="s">
        <v>39</v>
      </c>
      <c r="F33" s="2" t="s">
        <v>117</v>
      </c>
      <c r="G33" s="4" t="s">
        <v>118</v>
      </c>
      <c r="H33" s="4" t="s">
        <v>45</v>
      </c>
      <c r="I33" s="4" t="s">
        <v>119</v>
      </c>
      <c r="J33" s="5">
        <v>15000</v>
      </c>
      <c r="K33" s="6">
        <v>0</v>
      </c>
      <c r="L33" s="6">
        <v>0</v>
      </c>
      <c r="M33" s="6">
        <v>0</v>
      </c>
      <c r="N33" s="27">
        <f t="shared" si="0"/>
        <v>0</v>
      </c>
    </row>
    <row r="34" spans="1:14" x14ac:dyDescent="0.35">
      <c r="A34" s="26">
        <v>32</v>
      </c>
      <c r="B34" s="9" t="s">
        <v>103</v>
      </c>
      <c r="C34" s="8" t="s">
        <v>47</v>
      </c>
      <c r="D34" s="10" t="s">
        <v>48</v>
      </c>
      <c r="E34" s="8" t="s">
        <v>49</v>
      </c>
      <c r="F34" s="8" t="s">
        <v>120</v>
      </c>
      <c r="G34" s="10" t="s">
        <v>121</v>
      </c>
      <c r="H34" s="10" t="s">
        <v>28</v>
      </c>
      <c r="I34" s="10" t="s">
        <v>122</v>
      </c>
      <c r="J34" s="11">
        <v>10000</v>
      </c>
      <c r="K34" s="6">
        <v>0</v>
      </c>
      <c r="L34" s="6">
        <v>0</v>
      </c>
      <c r="M34" s="6">
        <v>0</v>
      </c>
      <c r="N34" s="27">
        <f t="shared" si="0"/>
        <v>0</v>
      </c>
    </row>
    <row r="35" spans="1:14" x14ac:dyDescent="0.35">
      <c r="A35" s="25">
        <v>33</v>
      </c>
      <c r="B35" s="3" t="s">
        <v>103</v>
      </c>
      <c r="C35" s="2" t="s">
        <v>47</v>
      </c>
      <c r="D35" s="4" t="s">
        <v>48</v>
      </c>
      <c r="E35" s="2" t="s">
        <v>49</v>
      </c>
      <c r="F35" s="2" t="s">
        <v>50</v>
      </c>
      <c r="G35" s="4" t="s">
        <v>51</v>
      </c>
      <c r="H35" s="4" t="s">
        <v>45</v>
      </c>
      <c r="I35" s="4" t="s">
        <v>123</v>
      </c>
      <c r="J35" s="5">
        <v>5000</v>
      </c>
      <c r="K35" s="6">
        <v>0</v>
      </c>
      <c r="L35" s="6">
        <v>0</v>
      </c>
      <c r="M35" s="6">
        <v>0</v>
      </c>
      <c r="N35" s="27">
        <f t="shared" ref="N35:N66" si="1">IF(J35=0,0,M35/J35)</f>
        <v>0</v>
      </c>
    </row>
    <row r="36" spans="1:14" x14ac:dyDescent="0.35">
      <c r="A36" s="26">
        <v>34</v>
      </c>
      <c r="B36" s="9" t="s">
        <v>103</v>
      </c>
      <c r="C36" s="8" t="s">
        <v>47</v>
      </c>
      <c r="D36" s="10" t="s">
        <v>48</v>
      </c>
      <c r="E36" s="8" t="s">
        <v>49</v>
      </c>
      <c r="F36" s="8" t="s">
        <v>50</v>
      </c>
      <c r="G36" s="10" t="s">
        <v>51</v>
      </c>
      <c r="H36" s="10" t="s">
        <v>28</v>
      </c>
      <c r="I36" s="10" t="s">
        <v>124</v>
      </c>
      <c r="J36" s="11">
        <v>5000</v>
      </c>
      <c r="K36" s="6">
        <v>0</v>
      </c>
      <c r="L36" s="6">
        <v>0</v>
      </c>
      <c r="M36" s="6">
        <v>0</v>
      </c>
      <c r="N36" s="27">
        <f t="shared" si="1"/>
        <v>0</v>
      </c>
    </row>
    <row r="37" spans="1:14" x14ac:dyDescent="0.35">
      <c r="A37" s="25">
        <v>35</v>
      </c>
      <c r="B37" s="3" t="s">
        <v>103</v>
      </c>
      <c r="C37" s="2" t="s">
        <v>47</v>
      </c>
      <c r="D37" s="4" t="s">
        <v>48</v>
      </c>
      <c r="E37" s="2" t="s">
        <v>49</v>
      </c>
      <c r="F37" s="2" t="s">
        <v>50</v>
      </c>
      <c r="G37" s="4" t="s">
        <v>51</v>
      </c>
      <c r="H37" s="4" t="s">
        <v>21</v>
      </c>
      <c r="I37" s="4" t="s">
        <v>125</v>
      </c>
      <c r="J37" s="5">
        <v>10000</v>
      </c>
      <c r="K37" s="6">
        <v>0</v>
      </c>
      <c r="L37" s="6">
        <v>0</v>
      </c>
      <c r="M37" s="6">
        <v>0</v>
      </c>
      <c r="N37" s="27">
        <f t="shared" si="1"/>
        <v>0</v>
      </c>
    </row>
    <row r="38" spans="1:14" x14ac:dyDescent="0.35">
      <c r="A38" s="26">
        <v>36</v>
      </c>
      <c r="B38" s="9" t="s">
        <v>103</v>
      </c>
      <c r="C38" s="8" t="s">
        <v>47</v>
      </c>
      <c r="D38" s="10" t="s">
        <v>48</v>
      </c>
      <c r="E38" s="8" t="s">
        <v>49</v>
      </c>
      <c r="F38" s="8" t="s">
        <v>126</v>
      </c>
      <c r="G38" s="10" t="s">
        <v>127</v>
      </c>
      <c r="H38" s="10" t="s">
        <v>73</v>
      </c>
      <c r="I38" s="10" t="s">
        <v>128</v>
      </c>
      <c r="J38" s="11">
        <v>10000</v>
      </c>
      <c r="K38" s="6">
        <v>0</v>
      </c>
      <c r="L38" s="6">
        <v>0</v>
      </c>
      <c r="M38" s="6">
        <v>0</v>
      </c>
      <c r="N38" s="27">
        <f t="shared" si="1"/>
        <v>0</v>
      </c>
    </row>
    <row r="39" spans="1:14" x14ac:dyDescent="0.35">
      <c r="A39" s="25">
        <v>37</v>
      </c>
      <c r="B39" s="3" t="s">
        <v>103</v>
      </c>
      <c r="C39" s="2" t="s">
        <v>47</v>
      </c>
      <c r="D39" s="4" t="s">
        <v>48</v>
      </c>
      <c r="E39" s="2" t="s">
        <v>49</v>
      </c>
      <c r="F39" s="2" t="s">
        <v>126</v>
      </c>
      <c r="G39" s="4" t="s">
        <v>127</v>
      </c>
      <c r="H39" s="4" t="s">
        <v>45</v>
      </c>
      <c r="I39" s="4" t="s">
        <v>129</v>
      </c>
      <c r="J39" s="5">
        <v>3000</v>
      </c>
      <c r="K39" s="6">
        <v>0</v>
      </c>
      <c r="L39" s="6">
        <v>0</v>
      </c>
      <c r="M39" s="6">
        <v>0</v>
      </c>
      <c r="N39" s="27">
        <f t="shared" si="1"/>
        <v>0</v>
      </c>
    </row>
    <row r="40" spans="1:14" x14ac:dyDescent="0.35">
      <c r="A40" s="26">
        <v>38</v>
      </c>
      <c r="B40" s="9" t="s">
        <v>103</v>
      </c>
      <c r="C40" s="8" t="s">
        <v>47</v>
      </c>
      <c r="D40" s="10" t="s">
        <v>48</v>
      </c>
      <c r="E40" s="8" t="s">
        <v>49</v>
      </c>
      <c r="F40" s="8" t="s">
        <v>126</v>
      </c>
      <c r="G40" s="10" t="s">
        <v>127</v>
      </c>
      <c r="H40" s="10" t="s">
        <v>28</v>
      </c>
      <c r="I40" s="10" t="s">
        <v>130</v>
      </c>
      <c r="J40" s="11">
        <v>3000</v>
      </c>
      <c r="K40" s="6">
        <v>0</v>
      </c>
      <c r="L40" s="6">
        <v>0</v>
      </c>
      <c r="M40" s="6">
        <v>0</v>
      </c>
      <c r="N40" s="27">
        <f t="shared" si="1"/>
        <v>0</v>
      </c>
    </row>
    <row r="41" spans="1:14" x14ac:dyDescent="0.35">
      <c r="A41" s="25">
        <v>39</v>
      </c>
      <c r="B41" s="3" t="s">
        <v>131</v>
      </c>
      <c r="C41" s="2" t="s">
        <v>16</v>
      </c>
      <c r="D41" s="4" t="s">
        <v>17</v>
      </c>
      <c r="E41" s="2" t="s">
        <v>18</v>
      </c>
      <c r="F41" s="2" t="s">
        <v>19</v>
      </c>
      <c r="G41" s="4" t="s">
        <v>20</v>
      </c>
      <c r="H41" s="4" t="s">
        <v>21</v>
      </c>
      <c r="I41" s="4" t="s">
        <v>132</v>
      </c>
      <c r="J41" s="5">
        <v>8000</v>
      </c>
      <c r="K41" s="6">
        <v>0</v>
      </c>
      <c r="L41" s="6">
        <v>0</v>
      </c>
      <c r="M41" s="6">
        <v>0</v>
      </c>
      <c r="N41" s="27">
        <f t="shared" si="1"/>
        <v>0</v>
      </c>
    </row>
    <row r="42" spans="1:14" x14ac:dyDescent="0.35">
      <c r="A42" s="26">
        <v>40</v>
      </c>
      <c r="B42" s="9" t="s">
        <v>131</v>
      </c>
      <c r="C42" s="8" t="s">
        <v>30</v>
      </c>
      <c r="D42" s="10" t="s">
        <v>31</v>
      </c>
      <c r="E42" s="8" t="s">
        <v>32</v>
      </c>
      <c r="F42" s="8" t="s">
        <v>133</v>
      </c>
      <c r="G42" s="10" t="s">
        <v>134</v>
      </c>
      <c r="H42" s="10" t="s">
        <v>58</v>
      </c>
      <c r="I42" s="10" t="s">
        <v>58</v>
      </c>
      <c r="J42" s="11">
        <v>15900</v>
      </c>
      <c r="K42" s="6">
        <v>0</v>
      </c>
      <c r="L42" s="6">
        <v>0</v>
      </c>
      <c r="M42" s="6">
        <v>0</v>
      </c>
      <c r="N42" s="27">
        <f t="shared" si="1"/>
        <v>0</v>
      </c>
    </row>
    <row r="43" spans="1:14" x14ac:dyDescent="0.35">
      <c r="A43" s="25">
        <v>41</v>
      </c>
      <c r="B43" s="3" t="s">
        <v>131</v>
      </c>
      <c r="C43" s="2" t="s">
        <v>37</v>
      </c>
      <c r="D43" s="4" t="s">
        <v>38</v>
      </c>
      <c r="E43" s="2" t="s">
        <v>39</v>
      </c>
      <c r="F43" s="2" t="s">
        <v>91</v>
      </c>
      <c r="G43" s="4" t="s">
        <v>92</v>
      </c>
      <c r="H43" s="4" t="s">
        <v>73</v>
      </c>
      <c r="I43" s="4" t="s">
        <v>135</v>
      </c>
      <c r="J43" s="5">
        <v>115500</v>
      </c>
      <c r="K43" s="6">
        <v>0</v>
      </c>
      <c r="L43" s="6">
        <v>0</v>
      </c>
      <c r="M43" s="6">
        <v>0</v>
      </c>
      <c r="N43" s="27">
        <f t="shared" si="1"/>
        <v>0</v>
      </c>
    </row>
    <row r="44" spans="1:14" x14ac:dyDescent="0.35">
      <c r="A44" s="26">
        <v>42</v>
      </c>
      <c r="B44" s="9" t="s">
        <v>131</v>
      </c>
      <c r="C44" s="8" t="s">
        <v>47</v>
      </c>
      <c r="D44" s="10" t="s">
        <v>48</v>
      </c>
      <c r="E44" s="8" t="s">
        <v>49</v>
      </c>
      <c r="F44" s="8" t="s">
        <v>50</v>
      </c>
      <c r="G44" s="10" t="s">
        <v>51</v>
      </c>
      <c r="H44" s="10" t="s">
        <v>21</v>
      </c>
      <c r="I44" s="10" t="s">
        <v>136</v>
      </c>
      <c r="J44" s="11">
        <v>8000</v>
      </c>
      <c r="K44" s="6">
        <v>0</v>
      </c>
      <c r="L44" s="6">
        <v>0</v>
      </c>
      <c r="M44" s="6">
        <v>0</v>
      </c>
      <c r="N44" s="27">
        <f t="shared" si="1"/>
        <v>0</v>
      </c>
    </row>
    <row r="45" spans="1:14" x14ac:dyDescent="0.35">
      <c r="A45" s="25">
        <v>43</v>
      </c>
      <c r="B45" s="3" t="s">
        <v>131</v>
      </c>
      <c r="C45" s="2" t="s">
        <v>47</v>
      </c>
      <c r="D45" s="4" t="s">
        <v>48</v>
      </c>
      <c r="E45" s="2" t="s">
        <v>49</v>
      </c>
      <c r="F45" s="2" t="s">
        <v>126</v>
      </c>
      <c r="G45" s="4" t="s">
        <v>127</v>
      </c>
      <c r="H45" s="4" t="s">
        <v>73</v>
      </c>
      <c r="I45" s="4" t="s">
        <v>137</v>
      </c>
      <c r="J45" s="5">
        <v>10000</v>
      </c>
      <c r="K45" s="6">
        <v>0</v>
      </c>
      <c r="L45" s="6">
        <v>0</v>
      </c>
      <c r="M45" s="6">
        <v>0</v>
      </c>
      <c r="N45" s="27">
        <f t="shared" si="1"/>
        <v>0</v>
      </c>
    </row>
    <row r="46" spans="1:14" x14ac:dyDescent="0.35">
      <c r="A46" s="26">
        <v>44</v>
      </c>
      <c r="B46" s="9" t="s">
        <v>131</v>
      </c>
      <c r="C46" s="8" t="s">
        <v>47</v>
      </c>
      <c r="D46" s="10" t="s">
        <v>48</v>
      </c>
      <c r="E46" s="8" t="s">
        <v>49</v>
      </c>
      <c r="F46" s="8" t="s">
        <v>126</v>
      </c>
      <c r="G46" s="10" t="s">
        <v>127</v>
      </c>
      <c r="H46" s="10" t="s">
        <v>21</v>
      </c>
      <c r="I46" s="10" t="s">
        <v>138</v>
      </c>
      <c r="J46" s="11">
        <v>10000</v>
      </c>
      <c r="K46" s="6">
        <v>0</v>
      </c>
      <c r="L46" s="6">
        <v>0</v>
      </c>
      <c r="M46" s="6">
        <v>0</v>
      </c>
      <c r="N46" s="27">
        <f t="shared" si="1"/>
        <v>0</v>
      </c>
    </row>
    <row r="47" spans="1:14" x14ac:dyDescent="0.35">
      <c r="A47" s="25">
        <v>45</v>
      </c>
      <c r="B47" s="3" t="s">
        <v>131</v>
      </c>
      <c r="C47" s="2" t="s">
        <v>60</v>
      </c>
      <c r="D47" s="4" t="s">
        <v>61</v>
      </c>
      <c r="E47" s="2" t="s">
        <v>62</v>
      </c>
      <c r="F47" s="2" t="s">
        <v>63</v>
      </c>
      <c r="G47" s="4" t="s">
        <v>64</v>
      </c>
      <c r="H47" s="4" t="s">
        <v>139</v>
      </c>
      <c r="I47" s="4" t="s">
        <v>140</v>
      </c>
      <c r="J47" s="5">
        <v>15600</v>
      </c>
      <c r="K47" s="6">
        <v>0</v>
      </c>
      <c r="L47" s="6">
        <v>0</v>
      </c>
      <c r="M47" s="6">
        <v>0</v>
      </c>
      <c r="N47" s="27">
        <f t="shared" si="1"/>
        <v>0</v>
      </c>
    </row>
    <row r="48" spans="1:14" x14ac:dyDescent="0.35">
      <c r="A48" s="26">
        <v>46</v>
      </c>
      <c r="B48" s="9" t="s">
        <v>131</v>
      </c>
      <c r="C48" s="8" t="s">
        <v>60</v>
      </c>
      <c r="D48" s="10" t="s">
        <v>61</v>
      </c>
      <c r="E48" s="8" t="s">
        <v>62</v>
      </c>
      <c r="F48" s="8" t="s">
        <v>63</v>
      </c>
      <c r="G48" s="10" t="s">
        <v>64</v>
      </c>
      <c r="H48" s="10" t="s">
        <v>21</v>
      </c>
      <c r="I48" s="10" t="s">
        <v>102</v>
      </c>
      <c r="J48" s="11">
        <v>40000</v>
      </c>
      <c r="K48" s="6">
        <v>0</v>
      </c>
      <c r="L48" s="6">
        <v>0</v>
      </c>
      <c r="M48" s="6">
        <v>0</v>
      </c>
      <c r="N48" s="27">
        <f t="shared" si="1"/>
        <v>0</v>
      </c>
    </row>
    <row r="49" spans="1:14" x14ac:dyDescent="0.35">
      <c r="A49" s="25">
        <v>47</v>
      </c>
      <c r="B49" s="3" t="s">
        <v>131</v>
      </c>
      <c r="C49" s="2" t="s">
        <v>60</v>
      </c>
      <c r="D49" s="4" t="s">
        <v>61</v>
      </c>
      <c r="E49" s="2" t="s">
        <v>62</v>
      </c>
      <c r="F49" s="2" t="s">
        <v>63</v>
      </c>
      <c r="G49" s="4" t="s">
        <v>64</v>
      </c>
      <c r="H49" s="4" t="s">
        <v>21</v>
      </c>
      <c r="I49" s="4" t="s">
        <v>141</v>
      </c>
      <c r="J49" s="5">
        <v>8000</v>
      </c>
      <c r="K49" s="6">
        <v>0</v>
      </c>
      <c r="L49" s="6">
        <v>0</v>
      </c>
      <c r="M49" s="6">
        <v>0</v>
      </c>
      <c r="N49" s="27">
        <f t="shared" si="1"/>
        <v>0</v>
      </c>
    </row>
    <row r="50" spans="1:14" x14ac:dyDescent="0.35">
      <c r="A50" s="26">
        <v>48</v>
      </c>
      <c r="B50" s="9" t="s">
        <v>142</v>
      </c>
      <c r="C50" s="8" t="s">
        <v>75</v>
      </c>
      <c r="D50" s="10" t="s">
        <v>76</v>
      </c>
      <c r="E50" s="8" t="s">
        <v>70</v>
      </c>
      <c r="F50" s="8" t="s">
        <v>77</v>
      </c>
      <c r="G50" s="10" t="s">
        <v>78</v>
      </c>
      <c r="H50" s="10" t="s">
        <v>58</v>
      </c>
      <c r="I50" s="10" t="s">
        <v>143</v>
      </c>
      <c r="J50" s="11">
        <v>10000</v>
      </c>
      <c r="K50" s="6">
        <v>0</v>
      </c>
      <c r="L50" s="6">
        <v>0</v>
      </c>
      <c r="M50" s="6">
        <v>0</v>
      </c>
      <c r="N50" s="27">
        <f t="shared" si="1"/>
        <v>0</v>
      </c>
    </row>
    <row r="51" spans="1:14" x14ac:dyDescent="0.35">
      <c r="A51" s="25">
        <v>49</v>
      </c>
      <c r="B51" s="3" t="s">
        <v>142</v>
      </c>
      <c r="C51" s="2" t="s">
        <v>16</v>
      </c>
      <c r="D51" s="4" t="s">
        <v>17</v>
      </c>
      <c r="E51" s="2" t="s">
        <v>18</v>
      </c>
      <c r="F51" s="2" t="s">
        <v>19</v>
      </c>
      <c r="G51" s="4" t="s">
        <v>20</v>
      </c>
      <c r="H51" s="4" t="s">
        <v>21</v>
      </c>
      <c r="I51" s="4" t="s">
        <v>144</v>
      </c>
      <c r="J51" s="5">
        <v>5000</v>
      </c>
      <c r="K51" s="6">
        <v>0</v>
      </c>
      <c r="L51" s="6">
        <v>0</v>
      </c>
      <c r="M51" s="6">
        <v>0</v>
      </c>
      <c r="N51" s="27">
        <f t="shared" si="1"/>
        <v>0</v>
      </c>
    </row>
    <row r="52" spans="1:14" x14ac:dyDescent="0.35">
      <c r="A52" s="26">
        <v>50</v>
      </c>
      <c r="B52" s="9" t="s">
        <v>142</v>
      </c>
      <c r="C52" s="8" t="s">
        <v>23</v>
      </c>
      <c r="D52" s="10" t="s">
        <v>24</v>
      </c>
      <c r="E52" s="8" t="s">
        <v>25</v>
      </c>
      <c r="F52" s="8" t="s">
        <v>26</v>
      </c>
      <c r="G52" s="10" t="s">
        <v>27</v>
      </c>
      <c r="H52" s="10" t="s">
        <v>28</v>
      </c>
      <c r="I52" s="10" t="s">
        <v>145</v>
      </c>
      <c r="J52" s="11">
        <v>15500</v>
      </c>
      <c r="K52" s="6">
        <v>0</v>
      </c>
      <c r="L52" s="6">
        <v>0</v>
      </c>
      <c r="M52" s="6">
        <v>0</v>
      </c>
      <c r="N52" s="27">
        <f t="shared" si="1"/>
        <v>0</v>
      </c>
    </row>
    <row r="53" spans="1:14" x14ac:dyDescent="0.35">
      <c r="A53" s="25">
        <v>51</v>
      </c>
      <c r="B53" s="3" t="s">
        <v>142</v>
      </c>
      <c r="C53" s="2" t="s">
        <v>23</v>
      </c>
      <c r="D53" s="4" t="s">
        <v>24</v>
      </c>
      <c r="E53" s="2" t="s">
        <v>25</v>
      </c>
      <c r="F53" s="2" t="s">
        <v>87</v>
      </c>
      <c r="G53" s="4" t="s">
        <v>88</v>
      </c>
      <c r="H53" s="4" t="s">
        <v>73</v>
      </c>
      <c r="I53" s="4" t="s">
        <v>146</v>
      </c>
      <c r="J53" s="5">
        <v>5000</v>
      </c>
      <c r="K53" s="6">
        <v>0</v>
      </c>
      <c r="L53" s="6">
        <v>0</v>
      </c>
      <c r="M53" s="6">
        <v>0</v>
      </c>
      <c r="N53" s="27">
        <f t="shared" si="1"/>
        <v>0</v>
      </c>
    </row>
    <row r="54" spans="1:14" x14ac:dyDescent="0.35">
      <c r="A54" s="26">
        <v>52</v>
      </c>
      <c r="B54" s="9" t="s">
        <v>142</v>
      </c>
      <c r="C54" s="8" t="s">
        <v>30</v>
      </c>
      <c r="D54" s="10" t="s">
        <v>31</v>
      </c>
      <c r="E54" s="8" t="s">
        <v>32</v>
      </c>
      <c r="F54" s="8" t="s">
        <v>133</v>
      </c>
      <c r="G54" s="10" t="s">
        <v>134</v>
      </c>
      <c r="H54" s="10" t="s">
        <v>73</v>
      </c>
      <c r="I54" s="10" t="s">
        <v>147</v>
      </c>
      <c r="J54" s="11">
        <v>15000</v>
      </c>
      <c r="K54" s="6">
        <v>0</v>
      </c>
      <c r="L54" s="6">
        <v>0</v>
      </c>
      <c r="M54" s="6">
        <v>0</v>
      </c>
      <c r="N54" s="27">
        <f t="shared" si="1"/>
        <v>0</v>
      </c>
    </row>
    <row r="55" spans="1:14" x14ac:dyDescent="0.35">
      <c r="A55" s="25">
        <v>53</v>
      </c>
      <c r="B55" s="3" t="s">
        <v>142</v>
      </c>
      <c r="C55" s="2" t="s">
        <v>37</v>
      </c>
      <c r="D55" s="4" t="s">
        <v>38</v>
      </c>
      <c r="E55" s="2" t="s">
        <v>39</v>
      </c>
      <c r="F55" s="2" t="s">
        <v>91</v>
      </c>
      <c r="G55" s="4" t="s">
        <v>92</v>
      </c>
      <c r="H55" s="4" t="s">
        <v>73</v>
      </c>
      <c r="I55" s="4" t="s">
        <v>148</v>
      </c>
      <c r="J55" s="5">
        <v>16000</v>
      </c>
      <c r="K55" s="6">
        <v>0</v>
      </c>
      <c r="L55" s="6">
        <v>0</v>
      </c>
      <c r="M55" s="6">
        <v>0</v>
      </c>
      <c r="N55" s="27">
        <f t="shared" si="1"/>
        <v>0</v>
      </c>
    </row>
    <row r="56" spans="1:14" x14ac:dyDescent="0.35">
      <c r="A56" s="26">
        <v>54</v>
      </c>
      <c r="B56" s="9" t="s">
        <v>142</v>
      </c>
      <c r="C56" s="8" t="s">
        <v>37</v>
      </c>
      <c r="D56" s="10" t="s">
        <v>38</v>
      </c>
      <c r="E56" s="8" t="s">
        <v>39</v>
      </c>
      <c r="F56" s="8" t="s">
        <v>91</v>
      </c>
      <c r="G56" s="10" t="s">
        <v>92</v>
      </c>
      <c r="H56" s="10" t="s">
        <v>45</v>
      </c>
      <c r="I56" s="10" t="s">
        <v>149</v>
      </c>
      <c r="J56" s="11">
        <v>30500</v>
      </c>
      <c r="K56" s="6">
        <v>0</v>
      </c>
      <c r="L56" s="6">
        <v>0</v>
      </c>
      <c r="M56" s="6">
        <v>0</v>
      </c>
      <c r="N56" s="27">
        <f t="shared" si="1"/>
        <v>0</v>
      </c>
    </row>
    <row r="57" spans="1:14" x14ac:dyDescent="0.35">
      <c r="A57" s="25">
        <v>55</v>
      </c>
      <c r="B57" s="3" t="s">
        <v>142</v>
      </c>
      <c r="C57" s="2" t="s">
        <v>37</v>
      </c>
      <c r="D57" s="4" t="s">
        <v>38</v>
      </c>
      <c r="E57" s="2" t="s">
        <v>39</v>
      </c>
      <c r="F57" s="2" t="s">
        <v>150</v>
      </c>
      <c r="G57" s="4" t="s">
        <v>151</v>
      </c>
      <c r="H57" s="4" t="s">
        <v>73</v>
      </c>
      <c r="I57" s="4" t="s">
        <v>152</v>
      </c>
      <c r="J57" s="5">
        <v>15000</v>
      </c>
      <c r="K57" s="6">
        <v>0</v>
      </c>
      <c r="L57" s="6">
        <v>0</v>
      </c>
      <c r="M57" s="6">
        <v>0</v>
      </c>
      <c r="N57" s="27">
        <f t="shared" si="1"/>
        <v>0</v>
      </c>
    </row>
    <row r="58" spans="1:14" x14ac:dyDescent="0.35">
      <c r="A58" s="26">
        <v>56</v>
      </c>
      <c r="B58" s="9" t="s">
        <v>142</v>
      </c>
      <c r="C58" s="8" t="s">
        <v>37</v>
      </c>
      <c r="D58" s="10" t="s">
        <v>38</v>
      </c>
      <c r="E58" s="8" t="s">
        <v>39</v>
      </c>
      <c r="F58" s="8" t="s">
        <v>150</v>
      </c>
      <c r="G58" s="10" t="s">
        <v>151</v>
      </c>
      <c r="H58" s="10" t="s">
        <v>73</v>
      </c>
      <c r="I58" s="10" t="s">
        <v>153</v>
      </c>
      <c r="J58" s="11">
        <v>17000</v>
      </c>
      <c r="K58" s="6">
        <v>0</v>
      </c>
      <c r="L58" s="6">
        <v>0</v>
      </c>
      <c r="M58" s="6">
        <v>0</v>
      </c>
      <c r="N58" s="27">
        <f t="shared" si="1"/>
        <v>0</v>
      </c>
    </row>
    <row r="59" spans="1:14" x14ac:dyDescent="0.35">
      <c r="A59" s="25">
        <v>57</v>
      </c>
      <c r="B59" s="3" t="s">
        <v>142</v>
      </c>
      <c r="C59" s="2" t="s">
        <v>37</v>
      </c>
      <c r="D59" s="4" t="s">
        <v>38</v>
      </c>
      <c r="E59" s="2" t="s">
        <v>39</v>
      </c>
      <c r="F59" s="2" t="s">
        <v>114</v>
      </c>
      <c r="G59" s="4" t="s">
        <v>115</v>
      </c>
      <c r="H59" s="4" t="s">
        <v>73</v>
      </c>
      <c r="I59" s="4" t="s">
        <v>154</v>
      </c>
      <c r="J59" s="5">
        <v>27000</v>
      </c>
      <c r="K59" s="6">
        <v>0</v>
      </c>
      <c r="L59" s="6">
        <v>0</v>
      </c>
      <c r="M59" s="6">
        <v>0</v>
      </c>
      <c r="N59" s="27">
        <f t="shared" si="1"/>
        <v>0</v>
      </c>
    </row>
    <row r="60" spans="1:14" x14ac:dyDescent="0.35">
      <c r="A60" s="26">
        <v>58</v>
      </c>
      <c r="B60" s="9" t="s">
        <v>142</v>
      </c>
      <c r="C60" s="8" t="s">
        <v>37</v>
      </c>
      <c r="D60" s="10" t="s">
        <v>38</v>
      </c>
      <c r="E60" s="8" t="s">
        <v>39</v>
      </c>
      <c r="F60" s="8" t="s">
        <v>114</v>
      </c>
      <c r="G60" s="10" t="s">
        <v>115</v>
      </c>
      <c r="H60" s="10" t="s">
        <v>21</v>
      </c>
      <c r="I60" s="10" t="s">
        <v>155</v>
      </c>
      <c r="J60" s="11">
        <v>10000</v>
      </c>
      <c r="K60" s="6">
        <v>0</v>
      </c>
      <c r="L60" s="6">
        <v>0</v>
      </c>
      <c r="M60" s="6">
        <v>0</v>
      </c>
      <c r="N60" s="27">
        <f t="shared" si="1"/>
        <v>0</v>
      </c>
    </row>
    <row r="61" spans="1:14" x14ac:dyDescent="0.35">
      <c r="A61" s="25">
        <v>59</v>
      </c>
      <c r="B61" s="3" t="s">
        <v>142</v>
      </c>
      <c r="C61" s="2" t="s">
        <v>47</v>
      </c>
      <c r="D61" s="4" t="s">
        <v>48</v>
      </c>
      <c r="E61" s="2" t="s">
        <v>49</v>
      </c>
      <c r="F61" s="2" t="s">
        <v>156</v>
      </c>
      <c r="G61" s="4" t="s">
        <v>157</v>
      </c>
      <c r="H61" s="4" t="s">
        <v>45</v>
      </c>
      <c r="I61" s="4" t="s">
        <v>158</v>
      </c>
      <c r="J61" s="5">
        <v>3000</v>
      </c>
      <c r="K61" s="6">
        <v>0</v>
      </c>
      <c r="L61" s="6">
        <v>0</v>
      </c>
      <c r="M61" s="6">
        <v>0</v>
      </c>
      <c r="N61" s="27">
        <f t="shared" si="1"/>
        <v>0</v>
      </c>
    </row>
    <row r="62" spans="1:14" x14ac:dyDescent="0.35">
      <c r="A62" s="26">
        <v>60</v>
      </c>
      <c r="B62" s="9" t="s">
        <v>142</v>
      </c>
      <c r="C62" s="8" t="s">
        <v>47</v>
      </c>
      <c r="D62" s="10" t="s">
        <v>48</v>
      </c>
      <c r="E62" s="8" t="s">
        <v>49</v>
      </c>
      <c r="F62" s="8" t="s">
        <v>156</v>
      </c>
      <c r="G62" s="10" t="s">
        <v>157</v>
      </c>
      <c r="H62" s="10" t="s">
        <v>45</v>
      </c>
      <c r="I62" s="10" t="s">
        <v>159</v>
      </c>
      <c r="J62" s="11">
        <v>3000</v>
      </c>
      <c r="K62" s="6">
        <v>0</v>
      </c>
      <c r="L62" s="6">
        <v>0</v>
      </c>
      <c r="M62" s="6">
        <v>0</v>
      </c>
      <c r="N62" s="27">
        <f t="shared" si="1"/>
        <v>0</v>
      </c>
    </row>
    <row r="63" spans="1:14" x14ac:dyDescent="0.35">
      <c r="A63" s="25">
        <v>61</v>
      </c>
      <c r="B63" s="3" t="s">
        <v>142</v>
      </c>
      <c r="C63" s="2" t="s">
        <v>47</v>
      </c>
      <c r="D63" s="4" t="s">
        <v>48</v>
      </c>
      <c r="E63" s="2" t="s">
        <v>49</v>
      </c>
      <c r="F63" s="2" t="s">
        <v>126</v>
      </c>
      <c r="G63" s="4" t="s">
        <v>127</v>
      </c>
      <c r="H63" s="4" t="s">
        <v>73</v>
      </c>
      <c r="I63" s="4" t="s">
        <v>160</v>
      </c>
      <c r="J63" s="5">
        <v>1000</v>
      </c>
      <c r="K63" s="6">
        <v>0</v>
      </c>
      <c r="L63" s="6">
        <v>0</v>
      </c>
      <c r="M63" s="6">
        <v>0</v>
      </c>
      <c r="N63" s="27">
        <f t="shared" si="1"/>
        <v>0</v>
      </c>
    </row>
    <row r="64" spans="1:14" x14ac:dyDescent="0.35">
      <c r="A64" s="26">
        <v>62</v>
      </c>
      <c r="B64" s="9" t="s">
        <v>142</v>
      </c>
      <c r="C64" s="8" t="s">
        <v>96</v>
      </c>
      <c r="D64" s="10" t="s">
        <v>97</v>
      </c>
      <c r="E64" s="8" t="s">
        <v>98</v>
      </c>
      <c r="F64" s="8" t="s">
        <v>161</v>
      </c>
      <c r="G64" s="10" t="s">
        <v>162</v>
      </c>
      <c r="H64" s="10" t="s">
        <v>35</v>
      </c>
      <c r="I64" s="10" t="s">
        <v>163</v>
      </c>
      <c r="J64" s="11">
        <v>50000</v>
      </c>
      <c r="K64" s="6">
        <v>0</v>
      </c>
      <c r="L64" s="6">
        <v>0</v>
      </c>
      <c r="M64" s="6">
        <v>0</v>
      </c>
      <c r="N64" s="27">
        <f t="shared" si="1"/>
        <v>0</v>
      </c>
    </row>
    <row r="65" spans="1:14" x14ac:dyDescent="0.35">
      <c r="A65" s="25">
        <v>63</v>
      </c>
      <c r="B65" s="3" t="s">
        <v>142</v>
      </c>
      <c r="C65" s="2" t="s">
        <v>60</v>
      </c>
      <c r="D65" s="4" t="s">
        <v>61</v>
      </c>
      <c r="E65" s="2" t="s">
        <v>62</v>
      </c>
      <c r="F65" s="2" t="s">
        <v>63</v>
      </c>
      <c r="G65" s="4" t="s">
        <v>64</v>
      </c>
      <c r="H65" s="4" t="s">
        <v>21</v>
      </c>
      <c r="I65" s="4" t="s">
        <v>164</v>
      </c>
      <c r="J65" s="5">
        <v>4000</v>
      </c>
      <c r="K65" s="6">
        <v>0</v>
      </c>
      <c r="L65" s="6">
        <v>0</v>
      </c>
      <c r="M65" s="6">
        <v>0</v>
      </c>
      <c r="N65" s="27">
        <f t="shared" si="1"/>
        <v>0</v>
      </c>
    </row>
    <row r="66" spans="1:14" x14ac:dyDescent="0.35">
      <c r="A66" s="26">
        <v>64</v>
      </c>
      <c r="B66" s="9" t="s">
        <v>142</v>
      </c>
      <c r="C66" s="8" t="s">
        <v>60</v>
      </c>
      <c r="D66" s="10" t="s">
        <v>61</v>
      </c>
      <c r="E66" s="8" t="s">
        <v>62</v>
      </c>
      <c r="F66" s="8" t="s">
        <v>63</v>
      </c>
      <c r="G66" s="10" t="s">
        <v>64</v>
      </c>
      <c r="H66" s="10" t="s">
        <v>21</v>
      </c>
      <c r="I66" s="10" t="s">
        <v>165</v>
      </c>
      <c r="J66" s="11">
        <v>4000</v>
      </c>
      <c r="K66" s="6">
        <v>0</v>
      </c>
      <c r="L66" s="6">
        <v>0</v>
      </c>
      <c r="M66" s="6">
        <v>0</v>
      </c>
      <c r="N66" s="27">
        <f t="shared" si="1"/>
        <v>0</v>
      </c>
    </row>
    <row r="67" spans="1:14" x14ac:dyDescent="0.35">
      <c r="A67" s="25">
        <v>65</v>
      </c>
      <c r="B67" s="3" t="s">
        <v>166</v>
      </c>
      <c r="C67" s="2" t="s">
        <v>75</v>
      </c>
      <c r="D67" s="4" t="s">
        <v>76</v>
      </c>
      <c r="E67" s="2" t="s">
        <v>70</v>
      </c>
      <c r="F67" s="2" t="s">
        <v>77</v>
      </c>
      <c r="G67" s="4" t="s">
        <v>78</v>
      </c>
      <c r="H67" s="4" t="s">
        <v>73</v>
      </c>
      <c r="I67" s="4" t="s">
        <v>167</v>
      </c>
      <c r="J67" s="5">
        <v>10000</v>
      </c>
      <c r="K67" s="6">
        <v>0</v>
      </c>
      <c r="L67" s="6">
        <v>0</v>
      </c>
      <c r="M67" s="6">
        <v>0</v>
      </c>
      <c r="N67" s="27">
        <f t="shared" ref="N67:N98" si="2">IF(J67=0,0,M67/J67)</f>
        <v>0</v>
      </c>
    </row>
    <row r="68" spans="1:14" x14ac:dyDescent="0.35">
      <c r="A68" s="26">
        <v>66</v>
      </c>
      <c r="B68" s="9" t="s">
        <v>166</v>
      </c>
      <c r="C68" s="8" t="s">
        <v>16</v>
      </c>
      <c r="D68" s="10" t="s">
        <v>17</v>
      </c>
      <c r="E68" s="8" t="s">
        <v>18</v>
      </c>
      <c r="F68" s="8" t="s">
        <v>19</v>
      </c>
      <c r="G68" s="10" t="s">
        <v>20</v>
      </c>
      <c r="H68" s="10" t="s">
        <v>21</v>
      </c>
      <c r="I68" s="10" t="s">
        <v>168</v>
      </c>
      <c r="J68" s="11">
        <v>14000</v>
      </c>
      <c r="K68" s="6">
        <v>0</v>
      </c>
      <c r="L68" s="6">
        <v>0</v>
      </c>
      <c r="M68" s="6">
        <v>0</v>
      </c>
      <c r="N68" s="27">
        <f t="shared" si="2"/>
        <v>0</v>
      </c>
    </row>
    <row r="69" spans="1:14" x14ac:dyDescent="0.35">
      <c r="A69" s="25">
        <v>67</v>
      </c>
      <c r="B69" s="3" t="s">
        <v>166</v>
      </c>
      <c r="C69" s="2" t="s">
        <v>23</v>
      </c>
      <c r="D69" s="4" t="s">
        <v>24</v>
      </c>
      <c r="E69" s="2" t="s">
        <v>25</v>
      </c>
      <c r="F69" s="2" t="s">
        <v>26</v>
      </c>
      <c r="G69" s="4" t="s">
        <v>27</v>
      </c>
      <c r="H69" s="4" t="s">
        <v>28</v>
      </c>
      <c r="I69" s="4" t="s">
        <v>169</v>
      </c>
      <c r="J69" s="5">
        <v>10000</v>
      </c>
      <c r="K69" s="6">
        <v>0</v>
      </c>
      <c r="L69" s="6">
        <v>0</v>
      </c>
      <c r="M69" s="6">
        <v>0</v>
      </c>
      <c r="N69" s="27">
        <f t="shared" si="2"/>
        <v>0</v>
      </c>
    </row>
    <row r="70" spans="1:14" x14ac:dyDescent="0.35">
      <c r="A70" s="26">
        <v>68</v>
      </c>
      <c r="B70" s="9" t="s">
        <v>166</v>
      </c>
      <c r="C70" s="8" t="s">
        <v>30</v>
      </c>
      <c r="D70" s="10" t="s">
        <v>31</v>
      </c>
      <c r="E70" s="8" t="s">
        <v>32</v>
      </c>
      <c r="F70" s="8" t="s">
        <v>133</v>
      </c>
      <c r="G70" s="10" t="s">
        <v>134</v>
      </c>
      <c r="H70" s="10" t="s">
        <v>58</v>
      </c>
      <c r="I70" s="10" t="s">
        <v>170</v>
      </c>
      <c r="J70" s="11">
        <v>10000</v>
      </c>
      <c r="K70" s="6">
        <v>0</v>
      </c>
      <c r="L70" s="6">
        <v>0</v>
      </c>
      <c r="M70" s="6">
        <v>0</v>
      </c>
      <c r="N70" s="27">
        <f t="shared" si="2"/>
        <v>0</v>
      </c>
    </row>
    <row r="71" spans="1:14" x14ac:dyDescent="0.35">
      <c r="A71" s="25">
        <v>69</v>
      </c>
      <c r="B71" s="3" t="s">
        <v>166</v>
      </c>
      <c r="C71" s="2" t="s">
        <v>37</v>
      </c>
      <c r="D71" s="4" t="s">
        <v>38</v>
      </c>
      <c r="E71" s="2" t="s">
        <v>39</v>
      </c>
      <c r="F71" s="2" t="s">
        <v>91</v>
      </c>
      <c r="G71" s="4" t="s">
        <v>92</v>
      </c>
      <c r="H71" s="4" t="s">
        <v>45</v>
      </c>
      <c r="I71" s="4" t="s">
        <v>171</v>
      </c>
      <c r="J71" s="5">
        <v>5000</v>
      </c>
      <c r="K71" s="6">
        <v>0</v>
      </c>
      <c r="L71" s="6">
        <v>0</v>
      </c>
      <c r="M71" s="6">
        <v>0</v>
      </c>
      <c r="N71" s="27">
        <f t="shared" si="2"/>
        <v>0</v>
      </c>
    </row>
    <row r="72" spans="1:14" x14ac:dyDescent="0.35">
      <c r="A72" s="26">
        <v>70</v>
      </c>
      <c r="B72" s="9" t="s">
        <v>166</v>
      </c>
      <c r="C72" s="8" t="s">
        <v>37</v>
      </c>
      <c r="D72" s="10" t="s">
        <v>38</v>
      </c>
      <c r="E72" s="8" t="s">
        <v>39</v>
      </c>
      <c r="F72" s="8" t="s">
        <v>91</v>
      </c>
      <c r="G72" s="10" t="s">
        <v>92</v>
      </c>
      <c r="H72" s="10" t="s">
        <v>21</v>
      </c>
      <c r="I72" s="10" t="s">
        <v>172</v>
      </c>
      <c r="J72" s="11">
        <v>20000</v>
      </c>
      <c r="K72" s="6">
        <v>0</v>
      </c>
      <c r="L72" s="6">
        <v>0</v>
      </c>
      <c r="M72" s="6">
        <v>0</v>
      </c>
      <c r="N72" s="27">
        <f t="shared" si="2"/>
        <v>0</v>
      </c>
    </row>
    <row r="73" spans="1:14" x14ac:dyDescent="0.35">
      <c r="A73" s="25">
        <v>71</v>
      </c>
      <c r="B73" s="3" t="s">
        <v>166</v>
      </c>
      <c r="C73" s="2" t="s">
        <v>37</v>
      </c>
      <c r="D73" s="4" t="s">
        <v>38</v>
      </c>
      <c r="E73" s="2" t="s">
        <v>39</v>
      </c>
      <c r="F73" s="2" t="s">
        <v>114</v>
      </c>
      <c r="G73" s="4" t="s">
        <v>115</v>
      </c>
      <c r="H73" s="4" t="s">
        <v>73</v>
      </c>
      <c r="I73" s="4" t="s">
        <v>173</v>
      </c>
      <c r="J73" s="5">
        <v>10000</v>
      </c>
      <c r="K73" s="6">
        <v>0</v>
      </c>
      <c r="L73" s="6">
        <v>0</v>
      </c>
      <c r="M73" s="6">
        <v>0</v>
      </c>
      <c r="N73" s="27">
        <f t="shared" si="2"/>
        <v>0</v>
      </c>
    </row>
    <row r="74" spans="1:14" x14ac:dyDescent="0.35">
      <c r="A74" s="26">
        <v>72</v>
      </c>
      <c r="B74" s="9" t="s">
        <v>166</v>
      </c>
      <c r="C74" s="8" t="s">
        <v>37</v>
      </c>
      <c r="D74" s="10" t="s">
        <v>38</v>
      </c>
      <c r="E74" s="8" t="s">
        <v>39</v>
      </c>
      <c r="F74" s="8" t="s">
        <v>114</v>
      </c>
      <c r="G74" s="10" t="s">
        <v>115</v>
      </c>
      <c r="H74" s="10" t="s">
        <v>58</v>
      </c>
      <c r="I74" s="10" t="s">
        <v>174</v>
      </c>
      <c r="J74" s="11">
        <v>10000</v>
      </c>
      <c r="K74" s="6">
        <v>0</v>
      </c>
      <c r="L74" s="6">
        <v>0</v>
      </c>
      <c r="M74" s="6">
        <v>0</v>
      </c>
      <c r="N74" s="27">
        <f t="shared" si="2"/>
        <v>0</v>
      </c>
    </row>
    <row r="75" spans="1:14" x14ac:dyDescent="0.35">
      <c r="A75" s="25">
        <v>73</v>
      </c>
      <c r="B75" s="3" t="s">
        <v>166</v>
      </c>
      <c r="C75" s="2" t="s">
        <v>37</v>
      </c>
      <c r="D75" s="4" t="s">
        <v>38</v>
      </c>
      <c r="E75" s="2" t="s">
        <v>39</v>
      </c>
      <c r="F75" s="2" t="s">
        <v>114</v>
      </c>
      <c r="G75" s="4" t="s">
        <v>115</v>
      </c>
      <c r="H75" s="4" t="s">
        <v>28</v>
      </c>
      <c r="I75" s="4" t="s">
        <v>175</v>
      </c>
      <c r="J75" s="5">
        <v>2500</v>
      </c>
      <c r="K75" s="6">
        <v>0</v>
      </c>
      <c r="L75" s="6">
        <v>0</v>
      </c>
      <c r="M75" s="6">
        <v>0</v>
      </c>
      <c r="N75" s="27">
        <f t="shared" si="2"/>
        <v>0</v>
      </c>
    </row>
    <row r="76" spans="1:14" x14ac:dyDescent="0.35">
      <c r="A76" s="26">
        <v>74</v>
      </c>
      <c r="B76" s="9" t="s">
        <v>166</v>
      </c>
      <c r="C76" s="8" t="s">
        <v>37</v>
      </c>
      <c r="D76" s="10" t="s">
        <v>38</v>
      </c>
      <c r="E76" s="8" t="s">
        <v>39</v>
      </c>
      <c r="F76" s="8" t="s">
        <v>114</v>
      </c>
      <c r="G76" s="10" t="s">
        <v>115</v>
      </c>
      <c r="H76" s="10" t="s">
        <v>28</v>
      </c>
      <c r="I76" s="10" t="s">
        <v>176</v>
      </c>
      <c r="J76" s="11">
        <v>5000</v>
      </c>
      <c r="K76" s="6">
        <v>0</v>
      </c>
      <c r="L76" s="6">
        <v>0</v>
      </c>
      <c r="M76" s="6">
        <v>0</v>
      </c>
      <c r="N76" s="27">
        <f t="shared" si="2"/>
        <v>0</v>
      </c>
    </row>
    <row r="77" spans="1:14" x14ac:dyDescent="0.35">
      <c r="A77" s="25">
        <v>75</v>
      </c>
      <c r="B77" s="3" t="s">
        <v>166</v>
      </c>
      <c r="C77" s="2" t="s">
        <v>37</v>
      </c>
      <c r="D77" s="4" t="s">
        <v>38</v>
      </c>
      <c r="E77" s="2" t="s">
        <v>39</v>
      </c>
      <c r="F77" s="2" t="s">
        <v>114</v>
      </c>
      <c r="G77" s="4" t="s">
        <v>115</v>
      </c>
      <c r="H77" s="4" t="s">
        <v>28</v>
      </c>
      <c r="I77" s="4" t="s">
        <v>177</v>
      </c>
      <c r="J77" s="5">
        <v>5000</v>
      </c>
      <c r="K77" s="6">
        <v>0</v>
      </c>
      <c r="L77" s="6">
        <v>0</v>
      </c>
      <c r="M77" s="6">
        <v>0</v>
      </c>
      <c r="N77" s="27">
        <f t="shared" si="2"/>
        <v>0</v>
      </c>
    </row>
    <row r="78" spans="1:14" x14ac:dyDescent="0.35">
      <c r="A78" s="26">
        <v>76</v>
      </c>
      <c r="B78" s="9" t="s">
        <v>166</v>
      </c>
      <c r="C78" s="8" t="s">
        <v>37</v>
      </c>
      <c r="D78" s="10" t="s">
        <v>38</v>
      </c>
      <c r="E78" s="8" t="s">
        <v>39</v>
      </c>
      <c r="F78" s="8" t="s">
        <v>114</v>
      </c>
      <c r="G78" s="10" t="s">
        <v>115</v>
      </c>
      <c r="H78" s="10" t="s">
        <v>21</v>
      </c>
      <c r="I78" s="10" t="s">
        <v>178</v>
      </c>
      <c r="J78" s="11">
        <v>20000</v>
      </c>
      <c r="K78" s="6">
        <v>0</v>
      </c>
      <c r="L78" s="6">
        <v>0</v>
      </c>
      <c r="M78" s="6">
        <v>0</v>
      </c>
      <c r="N78" s="27">
        <f t="shared" si="2"/>
        <v>0</v>
      </c>
    </row>
    <row r="79" spans="1:14" x14ac:dyDescent="0.35">
      <c r="A79" s="25">
        <v>77</v>
      </c>
      <c r="B79" s="3" t="s">
        <v>166</v>
      </c>
      <c r="C79" s="2" t="s">
        <v>37</v>
      </c>
      <c r="D79" s="4" t="s">
        <v>38</v>
      </c>
      <c r="E79" s="2" t="s">
        <v>39</v>
      </c>
      <c r="F79" s="2" t="s">
        <v>117</v>
      </c>
      <c r="G79" s="4" t="s">
        <v>118</v>
      </c>
      <c r="H79" s="4" t="s">
        <v>28</v>
      </c>
      <c r="I79" s="4" t="s">
        <v>179</v>
      </c>
      <c r="J79" s="5">
        <v>28000</v>
      </c>
      <c r="K79" s="6">
        <v>0</v>
      </c>
      <c r="L79" s="6">
        <v>0</v>
      </c>
      <c r="M79" s="6">
        <v>0</v>
      </c>
      <c r="N79" s="27">
        <f t="shared" si="2"/>
        <v>0</v>
      </c>
    </row>
    <row r="80" spans="1:14" x14ac:dyDescent="0.35">
      <c r="A80" s="26">
        <v>78</v>
      </c>
      <c r="B80" s="9" t="s">
        <v>166</v>
      </c>
      <c r="C80" s="8" t="s">
        <v>47</v>
      </c>
      <c r="D80" s="10" t="s">
        <v>48</v>
      </c>
      <c r="E80" s="8" t="s">
        <v>49</v>
      </c>
      <c r="F80" s="8" t="s">
        <v>126</v>
      </c>
      <c r="G80" s="10" t="s">
        <v>127</v>
      </c>
      <c r="H80" s="10" t="s">
        <v>58</v>
      </c>
      <c r="I80" s="10" t="s">
        <v>170</v>
      </c>
      <c r="J80" s="11">
        <v>5500</v>
      </c>
      <c r="K80" s="6">
        <v>0</v>
      </c>
      <c r="L80" s="6">
        <v>0</v>
      </c>
      <c r="M80" s="6">
        <v>0</v>
      </c>
      <c r="N80" s="27">
        <f t="shared" si="2"/>
        <v>0</v>
      </c>
    </row>
    <row r="81" spans="1:14" x14ac:dyDescent="0.35">
      <c r="A81" s="25">
        <v>79</v>
      </c>
      <c r="B81" s="3" t="s">
        <v>166</v>
      </c>
      <c r="C81" s="2" t="s">
        <v>47</v>
      </c>
      <c r="D81" s="4" t="s">
        <v>48</v>
      </c>
      <c r="E81" s="2" t="s">
        <v>49</v>
      </c>
      <c r="F81" s="2" t="s">
        <v>126</v>
      </c>
      <c r="G81" s="4" t="s">
        <v>127</v>
      </c>
      <c r="H81" s="4" t="s">
        <v>21</v>
      </c>
      <c r="I81" s="4" t="s">
        <v>180</v>
      </c>
      <c r="J81" s="5">
        <v>14000</v>
      </c>
      <c r="K81" s="6">
        <v>0</v>
      </c>
      <c r="L81" s="6">
        <v>0</v>
      </c>
      <c r="M81" s="6">
        <v>0</v>
      </c>
      <c r="N81" s="27">
        <f t="shared" si="2"/>
        <v>0</v>
      </c>
    </row>
    <row r="82" spans="1:14" x14ac:dyDescent="0.35">
      <c r="A82" s="26">
        <v>80</v>
      </c>
      <c r="B82" s="9" t="s">
        <v>166</v>
      </c>
      <c r="C82" s="8" t="s">
        <v>47</v>
      </c>
      <c r="D82" s="10" t="s">
        <v>48</v>
      </c>
      <c r="E82" s="8" t="s">
        <v>49</v>
      </c>
      <c r="F82" s="8" t="s">
        <v>126</v>
      </c>
      <c r="G82" s="10" t="s">
        <v>127</v>
      </c>
      <c r="H82" s="10" t="s">
        <v>21</v>
      </c>
      <c r="I82" s="10" t="s">
        <v>181</v>
      </c>
      <c r="J82" s="11">
        <v>10000</v>
      </c>
      <c r="K82" s="6">
        <v>0</v>
      </c>
      <c r="L82" s="6">
        <v>0</v>
      </c>
      <c r="M82" s="6">
        <v>0</v>
      </c>
      <c r="N82" s="27">
        <f t="shared" si="2"/>
        <v>0</v>
      </c>
    </row>
    <row r="83" spans="1:14" x14ac:dyDescent="0.35">
      <c r="A83" s="25">
        <v>81</v>
      </c>
      <c r="B83" s="3" t="s">
        <v>166</v>
      </c>
      <c r="C83" s="2" t="s">
        <v>47</v>
      </c>
      <c r="D83" s="4" t="s">
        <v>48</v>
      </c>
      <c r="E83" s="2" t="s">
        <v>49</v>
      </c>
      <c r="F83" s="2" t="s">
        <v>126</v>
      </c>
      <c r="G83" s="4" t="s">
        <v>127</v>
      </c>
      <c r="H83" s="4" t="s">
        <v>21</v>
      </c>
      <c r="I83" s="4" t="s">
        <v>182</v>
      </c>
      <c r="J83" s="5">
        <v>14000</v>
      </c>
      <c r="K83" s="6">
        <v>0</v>
      </c>
      <c r="L83" s="6">
        <v>0</v>
      </c>
      <c r="M83" s="6">
        <v>0</v>
      </c>
      <c r="N83" s="27">
        <f t="shared" si="2"/>
        <v>0</v>
      </c>
    </row>
    <row r="84" spans="1:14" x14ac:dyDescent="0.35">
      <c r="A84" s="26">
        <v>82</v>
      </c>
      <c r="B84" s="9" t="s">
        <v>166</v>
      </c>
      <c r="C84" s="8" t="s">
        <v>60</v>
      </c>
      <c r="D84" s="10" t="s">
        <v>61</v>
      </c>
      <c r="E84" s="8" t="s">
        <v>62</v>
      </c>
      <c r="F84" s="8" t="s">
        <v>63</v>
      </c>
      <c r="G84" s="10" t="s">
        <v>64</v>
      </c>
      <c r="H84" s="10" t="s">
        <v>21</v>
      </c>
      <c r="I84" s="10" t="s">
        <v>65</v>
      </c>
      <c r="J84" s="11">
        <v>14000</v>
      </c>
      <c r="K84" s="6">
        <v>0</v>
      </c>
      <c r="L84" s="6">
        <v>0</v>
      </c>
      <c r="M84" s="6">
        <v>0</v>
      </c>
      <c r="N84" s="27">
        <f t="shared" si="2"/>
        <v>0</v>
      </c>
    </row>
    <row r="85" spans="1:14" x14ac:dyDescent="0.35">
      <c r="A85" s="25">
        <v>83</v>
      </c>
      <c r="B85" s="3" t="s">
        <v>166</v>
      </c>
      <c r="C85" s="2" t="s">
        <v>60</v>
      </c>
      <c r="D85" s="4" t="s">
        <v>61</v>
      </c>
      <c r="E85" s="2" t="s">
        <v>62</v>
      </c>
      <c r="F85" s="2" t="s">
        <v>63</v>
      </c>
      <c r="G85" s="4" t="s">
        <v>64</v>
      </c>
      <c r="H85" s="4" t="s">
        <v>21</v>
      </c>
      <c r="I85" s="4" t="s">
        <v>66</v>
      </c>
      <c r="J85" s="5">
        <v>14000</v>
      </c>
      <c r="K85" s="6">
        <v>0</v>
      </c>
      <c r="L85" s="6">
        <v>0</v>
      </c>
      <c r="M85" s="6">
        <v>0</v>
      </c>
      <c r="N85" s="27">
        <f t="shared" si="2"/>
        <v>0</v>
      </c>
    </row>
    <row r="86" spans="1:14" x14ac:dyDescent="0.35">
      <c r="A86" s="26">
        <v>84</v>
      </c>
      <c r="B86" s="9" t="s">
        <v>183</v>
      </c>
      <c r="C86" s="8" t="s">
        <v>16</v>
      </c>
      <c r="D86" s="10" t="s">
        <v>17</v>
      </c>
      <c r="E86" s="8" t="s">
        <v>18</v>
      </c>
      <c r="F86" s="8" t="s">
        <v>19</v>
      </c>
      <c r="G86" s="10" t="s">
        <v>20</v>
      </c>
      <c r="H86" s="10" t="s">
        <v>21</v>
      </c>
      <c r="I86" s="10" t="s">
        <v>22</v>
      </c>
      <c r="J86" s="11">
        <v>10000</v>
      </c>
      <c r="K86" s="6">
        <v>0</v>
      </c>
      <c r="L86" s="6">
        <v>0</v>
      </c>
      <c r="M86" s="6">
        <v>0</v>
      </c>
      <c r="N86" s="27">
        <f t="shared" si="2"/>
        <v>0</v>
      </c>
    </row>
    <row r="87" spans="1:14" x14ac:dyDescent="0.35">
      <c r="A87" s="25">
        <v>85</v>
      </c>
      <c r="B87" s="3" t="s">
        <v>183</v>
      </c>
      <c r="C87" s="2" t="s">
        <v>23</v>
      </c>
      <c r="D87" s="4" t="s">
        <v>24</v>
      </c>
      <c r="E87" s="2" t="s">
        <v>25</v>
      </c>
      <c r="F87" s="2" t="s">
        <v>26</v>
      </c>
      <c r="G87" s="4" t="s">
        <v>27</v>
      </c>
      <c r="H87" s="4" t="s">
        <v>28</v>
      </c>
      <c r="I87" s="4" t="s">
        <v>29</v>
      </c>
      <c r="J87" s="5">
        <v>10000</v>
      </c>
      <c r="K87" s="6">
        <v>0</v>
      </c>
      <c r="L87" s="6">
        <v>0</v>
      </c>
      <c r="M87" s="6">
        <v>0</v>
      </c>
      <c r="N87" s="27">
        <f t="shared" si="2"/>
        <v>0</v>
      </c>
    </row>
    <row r="88" spans="1:14" x14ac:dyDescent="0.35">
      <c r="A88" s="26">
        <v>86</v>
      </c>
      <c r="B88" s="9" t="s">
        <v>183</v>
      </c>
      <c r="C88" s="8" t="s">
        <v>30</v>
      </c>
      <c r="D88" s="10" t="s">
        <v>31</v>
      </c>
      <c r="E88" s="8" t="s">
        <v>32</v>
      </c>
      <c r="F88" s="8" t="s">
        <v>33</v>
      </c>
      <c r="G88" s="10" t="s">
        <v>34</v>
      </c>
      <c r="H88" s="10" t="s">
        <v>35</v>
      </c>
      <c r="I88" s="10" t="s">
        <v>184</v>
      </c>
      <c r="J88" s="11">
        <v>30000</v>
      </c>
      <c r="K88" s="6">
        <v>0</v>
      </c>
      <c r="L88" s="6">
        <v>0</v>
      </c>
      <c r="M88" s="6">
        <v>0</v>
      </c>
      <c r="N88" s="27">
        <f t="shared" si="2"/>
        <v>0</v>
      </c>
    </row>
    <row r="89" spans="1:14" x14ac:dyDescent="0.35">
      <c r="A89" s="25">
        <v>87</v>
      </c>
      <c r="B89" s="3" t="s">
        <v>183</v>
      </c>
      <c r="C89" s="2" t="s">
        <v>37</v>
      </c>
      <c r="D89" s="4" t="s">
        <v>38</v>
      </c>
      <c r="E89" s="2" t="s">
        <v>39</v>
      </c>
      <c r="F89" s="2" t="s">
        <v>43</v>
      </c>
      <c r="G89" s="4" t="s">
        <v>44</v>
      </c>
      <c r="H89" s="4" t="s">
        <v>45</v>
      </c>
      <c r="I89" s="4" t="s">
        <v>46</v>
      </c>
      <c r="J89" s="5">
        <v>85500</v>
      </c>
      <c r="K89" s="6">
        <v>0</v>
      </c>
      <c r="L89" s="6">
        <v>0</v>
      </c>
      <c r="M89" s="6">
        <v>0</v>
      </c>
      <c r="N89" s="27">
        <f t="shared" si="2"/>
        <v>0</v>
      </c>
    </row>
    <row r="90" spans="1:14" x14ac:dyDescent="0.35">
      <c r="A90" s="26">
        <v>88</v>
      </c>
      <c r="B90" s="9" t="s">
        <v>183</v>
      </c>
      <c r="C90" s="8" t="s">
        <v>37</v>
      </c>
      <c r="D90" s="10" t="s">
        <v>38</v>
      </c>
      <c r="E90" s="8" t="s">
        <v>39</v>
      </c>
      <c r="F90" s="8" t="s">
        <v>114</v>
      </c>
      <c r="G90" s="10" t="s">
        <v>115</v>
      </c>
      <c r="H90" s="10" t="s">
        <v>21</v>
      </c>
      <c r="I90" s="10" t="s">
        <v>155</v>
      </c>
      <c r="J90" s="11">
        <v>30000</v>
      </c>
      <c r="K90" s="6">
        <v>0</v>
      </c>
      <c r="L90" s="6">
        <v>0</v>
      </c>
      <c r="M90" s="6">
        <v>0</v>
      </c>
      <c r="N90" s="27">
        <f t="shared" si="2"/>
        <v>0</v>
      </c>
    </row>
    <row r="91" spans="1:14" x14ac:dyDescent="0.35">
      <c r="A91" s="25">
        <v>89</v>
      </c>
      <c r="B91" s="3" t="s">
        <v>183</v>
      </c>
      <c r="C91" s="2" t="s">
        <v>47</v>
      </c>
      <c r="D91" s="4" t="s">
        <v>48</v>
      </c>
      <c r="E91" s="2" t="s">
        <v>49</v>
      </c>
      <c r="F91" s="2" t="s">
        <v>156</v>
      </c>
      <c r="G91" s="4" t="s">
        <v>157</v>
      </c>
      <c r="H91" s="4" t="s">
        <v>45</v>
      </c>
      <c r="I91" s="4" t="s">
        <v>29</v>
      </c>
      <c r="J91" s="5">
        <v>10000</v>
      </c>
      <c r="K91" s="6">
        <v>0</v>
      </c>
      <c r="L91" s="6">
        <v>0</v>
      </c>
      <c r="M91" s="6">
        <v>0</v>
      </c>
      <c r="N91" s="27">
        <f t="shared" si="2"/>
        <v>0</v>
      </c>
    </row>
    <row r="92" spans="1:14" x14ac:dyDescent="0.35">
      <c r="A92" s="26">
        <v>90</v>
      </c>
      <c r="B92" s="9" t="s">
        <v>183</v>
      </c>
      <c r="C92" s="8" t="s">
        <v>47</v>
      </c>
      <c r="D92" s="10" t="s">
        <v>48</v>
      </c>
      <c r="E92" s="8" t="s">
        <v>49</v>
      </c>
      <c r="F92" s="8" t="s">
        <v>50</v>
      </c>
      <c r="G92" s="10" t="s">
        <v>51</v>
      </c>
      <c r="H92" s="10" t="s">
        <v>21</v>
      </c>
      <c r="I92" s="10" t="s">
        <v>52</v>
      </c>
      <c r="J92" s="11">
        <v>10000</v>
      </c>
      <c r="K92" s="6">
        <v>0</v>
      </c>
      <c r="L92" s="6">
        <v>0</v>
      </c>
      <c r="M92" s="6">
        <v>0</v>
      </c>
      <c r="N92" s="27">
        <f t="shared" si="2"/>
        <v>0</v>
      </c>
    </row>
    <row r="93" spans="1:14" x14ac:dyDescent="0.35">
      <c r="A93" s="25">
        <v>91</v>
      </c>
      <c r="B93" s="3" t="s">
        <v>183</v>
      </c>
      <c r="C93" s="2" t="s">
        <v>47</v>
      </c>
      <c r="D93" s="4" t="s">
        <v>48</v>
      </c>
      <c r="E93" s="2" t="s">
        <v>49</v>
      </c>
      <c r="F93" s="2" t="s">
        <v>126</v>
      </c>
      <c r="G93" s="4" t="s">
        <v>127</v>
      </c>
      <c r="H93" s="4" t="s">
        <v>28</v>
      </c>
      <c r="I93" s="4" t="s">
        <v>29</v>
      </c>
      <c r="J93" s="5">
        <v>5500</v>
      </c>
      <c r="K93" s="6">
        <v>0</v>
      </c>
      <c r="L93" s="6">
        <v>0</v>
      </c>
      <c r="M93" s="6">
        <v>0</v>
      </c>
      <c r="N93" s="27">
        <f t="shared" si="2"/>
        <v>0</v>
      </c>
    </row>
    <row r="94" spans="1:14" x14ac:dyDescent="0.35">
      <c r="A94" s="26">
        <v>92</v>
      </c>
      <c r="B94" s="9" t="s">
        <v>183</v>
      </c>
      <c r="C94" s="8" t="s">
        <v>47</v>
      </c>
      <c r="D94" s="10" t="s">
        <v>48</v>
      </c>
      <c r="E94" s="8" t="s">
        <v>49</v>
      </c>
      <c r="F94" s="8" t="s">
        <v>126</v>
      </c>
      <c r="G94" s="10" t="s">
        <v>127</v>
      </c>
      <c r="H94" s="10" t="s">
        <v>21</v>
      </c>
      <c r="I94" s="10" t="s">
        <v>185</v>
      </c>
      <c r="J94" s="11">
        <v>10000</v>
      </c>
      <c r="K94" s="6">
        <v>0</v>
      </c>
      <c r="L94" s="6">
        <v>0</v>
      </c>
      <c r="M94" s="6">
        <v>0</v>
      </c>
      <c r="N94" s="27">
        <f t="shared" si="2"/>
        <v>0</v>
      </c>
    </row>
    <row r="95" spans="1:14" x14ac:dyDescent="0.35">
      <c r="A95" s="25">
        <v>93</v>
      </c>
      <c r="B95" s="3" t="s">
        <v>183</v>
      </c>
      <c r="C95" s="2" t="s">
        <v>47</v>
      </c>
      <c r="D95" s="4" t="s">
        <v>48</v>
      </c>
      <c r="E95" s="2" t="s">
        <v>49</v>
      </c>
      <c r="F95" s="2" t="s">
        <v>126</v>
      </c>
      <c r="G95" s="4" t="s">
        <v>127</v>
      </c>
      <c r="H95" s="4" t="s">
        <v>21</v>
      </c>
      <c r="I95" s="4" t="s">
        <v>186</v>
      </c>
      <c r="J95" s="5">
        <v>10000</v>
      </c>
      <c r="K95" s="6">
        <v>0</v>
      </c>
      <c r="L95" s="6">
        <v>0</v>
      </c>
      <c r="M95" s="6">
        <v>0</v>
      </c>
      <c r="N95" s="27">
        <f t="shared" si="2"/>
        <v>0</v>
      </c>
    </row>
    <row r="96" spans="1:14" x14ac:dyDescent="0.35">
      <c r="A96" s="26">
        <v>94</v>
      </c>
      <c r="B96" s="9" t="s">
        <v>183</v>
      </c>
      <c r="C96" s="8" t="s">
        <v>60</v>
      </c>
      <c r="D96" s="10" t="s">
        <v>61</v>
      </c>
      <c r="E96" s="8" t="s">
        <v>62</v>
      </c>
      <c r="F96" s="8" t="s">
        <v>63</v>
      </c>
      <c r="G96" s="10" t="s">
        <v>64</v>
      </c>
      <c r="H96" s="10" t="s">
        <v>21</v>
      </c>
      <c r="I96" s="10" t="s">
        <v>65</v>
      </c>
      <c r="J96" s="11">
        <v>10000</v>
      </c>
      <c r="K96" s="6">
        <v>0</v>
      </c>
      <c r="L96" s="6">
        <v>0</v>
      </c>
      <c r="M96" s="6">
        <v>0</v>
      </c>
      <c r="N96" s="27">
        <f t="shared" si="2"/>
        <v>0</v>
      </c>
    </row>
    <row r="97" spans="1:14" x14ac:dyDescent="0.35">
      <c r="A97" s="25">
        <v>95</v>
      </c>
      <c r="B97" s="3" t="s">
        <v>183</v>
      </c>
      <c r="C97" s="2" t="s">
        <v>60</v>
      </c>
      <c r="D97" s="4" t="s">
        <v>61</v>
      </c>
      <c r="E97" s="2" t="s">
        <v>62</v>
      </c>
      <c r="F97" s="2" t="s">
        <v>63</v>
      </c>
      <c r="G97" s="4" t="s">
        <v>64</v>
      </c>
      <c r="H97" s="4" t="s">
        <v>21</v>
      </c>
      <c r="I97" s="4" t="s">
        <v>66</v>
      </c>
      <c r="J97" s="5">
        <v>10000</v>
      </c>
      <c r="K97" s="6">
        <v>0</v>
      </c>
      <c r="L97" s="6">
        <v>0</v>
      </c>
      <c r="M97" s="6">
        <v>0</v>
      </c>
      <c r="N97" s="27">
        <f t="shared" si="2"/>
        <v>0</v>
      </c>
    </row>
    <row r="98" spans="1:14" x14ac:dyDescent="0.35">
      <c r="A98" s="26">
        <v>96</v>
      </c>
      <c r="B98" s="9" t="s">
        <v>187</v>
      </c>
      <c r="C98" s="8" t="s">
        <v>188</v>
      </c>
      <c r="D98" s="10" t="s">
        <v>189</v>
      </c>
      <c r="E98" s="8" t="s">
        <v>190</v>
      </c>
      <c r="F98" s="8" t="s">
        <v>191</v>
      </c>
      <c r="G98" s="10" t="s">
        <v>192</v>
      </c>
      <c r="H98" s="10" t="s">
        <v>45</v>
      </c>
      <c r="I98" s="10" t="s">
        <v>193</v>
      </c>
      <c r="J98" s="11">
        <v>7500</v>
      </c>
      <c r="K98" s="6">
        <v>0</v>
      </c>
      <c r="L98" s="6">
        <v>0</v>
      </c>
      <c r="M98" s="6">
        <v>0</v>
      </c>
      <c r="N98" s="27">
        <f t="shared" si="2"/>
        <v>0</v>
      </c>
    </row>
    <row r="99" spans="1:14" x14ac:dyDescent="0.35">
      <c r="A99" s="25">
        <v>97</v>
      </c>
      <c r="B99" s="3" t="s">
        <v>187</v>
      </c>
      <c r="C99" s="2" t="s">
        <v>16</v>
      </c>
      <c r="D99" s="4" t="s">
        <v>17</v>
      </c>
      <c r="E99" s="2" t="s">
        <v>18</v>
      </c>
      <c r="F99" s="2" t="s">
        <v>19</v>
      </c>
      <c r="G99" s="4" t="s">
        <v>20</v>
      </c>
      <c r="H99" s="4" t="s">
        <v>21</v>
      </c>
      <c r="I99" s="4" t="s">
        <v>144</v>
      </c>
      <c r="J99" s="5">
        <v>23000</v>
      </c>
      <c r="K99" s="6">
        <v>0</v>
      </c>
      <c r="L99" s="6">
        <v>0</v>
      </c>
      <c r="M99" s="6">
        <v>0</v>
      </c>
      <c r="N99" s="27">
        <f t="shared" ref="N99:N130" si="3">IF(J99=0,0,M99/J99)</f>
        <v>0</v>
      </c>
    </row>
    <row r="100" spans="1:14" x14ac:dyDescent="0.35">
      <c r="A100" s="26">
        <v>98</v>
      </c>
      <c r="B100" s="9" t="s">
        <v>187</v>
      </c>
      <c r="C100" s="8" t="s">
        <v>23</v>
      </c>
      <c r="D100" s="10" t="s">
        <v>24</v>
      </c>
      <c r="E100" s="8" t="s">
        <v>25</v>
      </c>
      <c r="F100" s="8" t="s">
        <v>26</v>
      </c>
      <c r="G100" s="10" t="s">
        <v>27</v>
      </c>
      <c r="H100" s="10" t="s">
        <v>28</v>
      </c>
      <c r="I100" s="10" t="s">
        <v>194</v>
      </c>
      <c r="J100" s="11">
        <v>25000</v>
      </c>
      <c r="K100" s="6">
        <v>0</v>
      </c>
      <c r="L100" s="6">
        <v>0</v>
      </c>
      <c r="M100" s="6">
        <v>0</v>
      </c>
      <c r="N100" s="27">
        <f t="shared" si="3"/>
        <v>0</v>
      </c>
    </row>
    <row r="101" spans="1:14" x14ac:dyDescent="0.35">
      <c r="A101" s="25">
        <v>99</v>
      </c>
      <c r="B101" s="3" t="s">
        <v>187</v>
      </c>
      <c r="C101" s="2" t="s">
        <v>30</v>
      </c>
      <c r="D101" s="4" t="s">
        <v>31</v>
      </c>
      <c r="E101" s="2" t="s">
        <v>32</v>
      </c>
      <c r="F101" s="2" t="s">
        <v>133</v>
      </c>
      <c r="G101" s="4" t="s">
        <v>134</v>
      </c>
      <c r="H101" s="4" t="s">
        <v>45</v>
      </c>
      <c r="I101" s="4" t="s">
        <v>195</v>
      </c>
      <c r="J101" s="5">
        <v>5000</v>
      </c>
      <c r="K101" s="6">
        <v>0</v>
      </c>
      <c r="L101" s="6">
        <v>0</v>
      </c>
      <c r="M101" s="6">
        <v>0</v>
      </c>
      <c r="N101" s="27">
        <f t="shared" si="3"/>
        <v>0</v>
      </c>
    </row>
    <row r="102" spans="1:14" x14ac:dyDescent="0.35">
      <c r="A102" s="26">
        <v>100</v>
      </c>
      <c r="B102" s="9" t="s">
        <v>187</v>
      </c>
      <c r="C102" s="8" t="s">
        <v>30</v>
      </c>
      <c r="D102" s="10" t="s">
        <v>31</v>
      </c>
      <c r="E102" s="8" t="s">
        <v>32</v>
      </c>
      <c r="F102" s="8" t="s">
        <v>133</v>
      </c>
      <c r="G102" s="10" t="s">
        <v>134</v>
      </c>
      <c r="H102" s="10" t="s">
        <v>45</v>
      </c>
      <c r="I102" s="10" t="s">
        <v>196</v>
      </c>
      <c r="J102" s="11">
        <v>5000</v>
      </c>
      <c r="K102" s="6">
        <v>0</v>
      </c>
      <c r="L102" s="6">
        <v>0</v>
      </c>
      <c r="M102" s="6">
        <v>0</v>
      </c>
      <c r="N102" s="27">
        <f t="shared" si="3"/>
        <v>0</v>
      </c>
    </row>
    <row r="103" spans="1:14" x14ac:dyDescent="0.35">
      <c r="A103" s="25">
        <v>101</v>
      </c>
      <c r="B103" s="3" t="s">
        <v>187</v>
      </c>
      <c r="C103" s="2" t="s">
        <v>30</v>
      </c>
      <c r="D103" s="4" t="s">
        <v>31</v>
      </c>
      <c r="E103" s="2" t="s">
        <v>32</v>
      </c>
      <c r="F103" s="2" t="s">
        <v>133</v>
      </c>
      <c r="G103" s="4" t="s">
        <v>134</v>
      </c>
      <c r="H103" s="4" t="s">
        <v>45</v>
      </c>
      <c r="I103" s="4" t="s">
        <v>197</v>
      </c>
      <c r="J103" s="5">
        <v>10000</v>
      </c>
      <c r="K103" s="6">
        <v>0</v>
      </c>
      <c r="L103" s="6">
        <v>0</v>
      </c>
      <c r="M103" s="6">
        <v>0</v>
      </c>
      <c r="N103" s="27">
        <f t="shared" si="3"/>
        <v>0</v>
      </c>
    </row>
    <row r="104" spans="1:14" x14ac:dyDescent="0.35">
      <c r="A104" s="26">
        <v>102</v>
      </c>
      <c r="B104" s="9" t="s">
        <v>187</v>
      </c>
      <c r="C104" s="8" t="s">
        <v>30</v>
      </c>
      <c r="D104" s="10" t="s">
        <v>31</v>
      </c>
      <c r="E104" s="8" t="s">
        <v>32</v>
      </c>
      <c r="F104" s="8" t="s">
        <v>133</v>
      </c>
      <c r="G104" s="10" t="s">
        <v>134</v>
      </c>
      <c r="H104" s="10" t="s">
        <v>45</v>
      </c>
      <c r="I104" s="10" t="s">
        <v>29</v>
      </c>
      <c r="J104" s="11">
        <v>15000</v>
      </c>
      <c r="K104" s="6">
        <v>0</v>
      </c>
      <c r="L104" s="6">
        <v>0</v>
      </c>
      <c r="M104" s="6">
        <v>0</v>
      </c>
      <c r="N104" s="27">
        <f t="shared" si="3"/>
        <v>0</v>
      </c>
    </row>
    <row r="105" spans="1:14" x14ac:dyDescent="0.35">
      <c r="A105" s="25">
        <v>103</v>
      </c>
      <c r="B105" s="3" t="s">
        <v>187</v>
      </c>
      <c r="C105" s="2" t="s">
        <v>30</v>
      </c>
      <c r="D105" s="4" t="s">
        <v>31</v>
      </c>
      <c r="E105" s="2" t="s">
        <v>32</v>
      </c>
      <c r="F105" s="2" t="s">
        <v>133</v>
      </c>
      <c r="G105" s="4" t="s">
        <v>134</v>
      </c>
      <c r="H105" s="4" t="s">
        <v>45</v>
      </c>
      <c r="I105" s="4" t="s">
        <v>198</v>
      </c>
      <c r="J105" s="5">
        <v>10000</v>
      </c>
      <c r="K105" s="6">
        <v>0</v>
      </c>
      <c r="L105" s="6">
        <v>0</v>
      </c>
      <c r="M105" s="6">
        <v>0</v>
      </c>
      <c r="N105" s="27">
        <f t="shared" si="3"/>
        <v>0</v>
      </c>
    </row>
    <row r="106" spans="1:14" x14ac:dyDescent="0.35">
      <c r="A106" s="26">
        <v>104</v>
      </c>
      <c r="B106" s="9" t="s">
        <v>187</v>
      </c>
      <c r="C106" s="8" t="s">
        <v>199</v>
      </c>
      <c r="D106" s="10" t="s">
        <v>200</v>
      </c>
      <c r="E106" s="8" t="s">
        <v>39</v>
      </c>
      <c r="F106" s="8" t="s">
        <v>201</v>
      </c>
      <c r="G106" s="10" t="s">
        <v>202</v>
      </c>
      <c r="H106" s="10" t="s">
        <v>73</v>
      </c>
      <c r="I106" s="10" t="s">
        <v>203</v>
      </c>
      <c r="J106" s="11">
        <v>15000</v>
      </c>
      <c r="K106" s="6">
        <v>0</v>
      </c>
      <c r="L106" s="6">
        <v>0</v>
      </c>
      <c r="M106" s="6">
        <v>0</v>
      </c>
      <c r="N106" s="27">
        <f t="shared" si="3"/>
        <v>0</v>
      </c>
    </row>
    <row r="107" spans="1:14" x14ac:dyDescent="0.35">
      <c r="A107" s="25">
        <v>105</v>
      </c>
      <c r="B107" s="3" t="s">
        <v>187</v>
      </c>
      <c r="C107" s="2" t="s">
        <v>37</v>
      </c>
      <c r="D107" s="4" t="s">
        <v>38</v>
      </c>
      <c r="E107" s="2" t="s">
        <v>39</v>
      </c>
      <c r="F107" s="2" t="s">
        <v>91</v>
      </c>
      <c r="G107" s="4" t="s">
        <v>92</v>
      </c>
      <c r="H107" s="4" t="s">
        <v>73</v>
      </c>
      <c r="I107" s="4" t="s">
        <v>204</v>
      </c>
      <c r="J107" s="5">
        <v>45500</v>
      </c>
      <c r="K107" s="6">
        <v>0</v>
      </c>
      <c r="L107" s="6">
        <v>0</v>
      </c>
      <c r="M107" s="6">
        <v>0</v>
      </c>
      <c r="N107" s="27">
        <f t="shared" si="3"/>
        <v>0</v>
      </c>
    </row>
    <row r="108" spans="1:14" x14ac:dyDescent="0.35">
      <c r="A108" s="26">
        <v>106</v>
      </c>
      <c r="B108" s="9" t="s">
        <v>187</v>
      </c>
      <c r="C108" s="8" t="s">
        <v>37</v>
      </c>
      <c r="D108" s="10" t="s">
        <v>38</v>
      </c>
      <c r="E108" s="8" t="s">
        <v>39</v>
      </c>
      <c r="F108" s="8" t="s">
        <v>43</v>
      </c>
      <c r="G108" s="10" t="s">
        <v>44</v>
      </c>
      <c r="H108" s="10" t="s">
        <v>45</v>
      </c>
      <c r="I108" s="10" t="s">
        <v>46</v>
      </c>
      <c r="J108" s="11">
        <v>30000</v>
      </c>
      <c r="K108" s="6">
        <v>0</v>
      </c>
      <c r="L108" s="6">
        <v>0</v>
      </c>
      <c r="M108" s="6">
        <v>0</v>
      </c>
      <c r="N108" s="27">
        <f t="shared" si="3"/>
        <v>0</v>
      </c>
    </row>
    <row r="109" spans="1:14" x14ac:dyDescent="0.35">
      <c r="A109" s="25">
        <v>107</v>
      </c>
      <c r="B109" s="3" t="s">
        <v>187</v>
      </c>
      <c r="C109" s="2" t="s">
        <v>37</v>
      </c>
      <c r="D109" s="4" t="s">
        <v>38</v>
      </c>
      <c r="E109" s="2" t="s">
        <v>39</v>
      </c>
      <c r="F109" s="2" t="s">
        <v>117</v>
      </c>
      <c r="G109" s="4" t="s">
        <v>118</v>
      </c>
      <c r="H109" s="4" t="s">
        <v>28</v>
      </c>
      <c r="I109" s="4" t="s">
        <v>205</v>
      </c>
      <c r="J109" s="5">
        <v>25000</v>
      </c>
      <c r="K109" s="6">
        <v>0</v>
      </c>
      <c r="L109" s="6">
        <v>0</v>
      </c>
      <c r="M109" s="6">
        <v>0</v>
      </c>
      <c r="N109" s="27">
        <f t="shared" si="3"/>
        <v>0</v>
      </c>
    </row>
    <row r="110" spans="1:14" x14ac:dyDescent="0.35">
      <c r="A110" s="26">
        <v>108</v>
      </c>
      <c r="B110" s="9" t="s">
        <v>187</v>
      </c>
      <c r="C110" s="8" t="s">
        <v>96</v>
      </c>
      <c r="D110" s="10" t="s">
        <v>97</v>
      </c>
      <c r="E110" s="8" t="s">
        <v>98</v>
      </c>
      <c r="F110" s="8" t="s">
        <v>206</v>
      </c>
      <c r="G110" s="10" t="s">
        <v>207</v>
      </c>
      <c r="H110" s="10" t="s">
        <v>73</v>
      </c>
      <c r="I110" s="10" t="s">
        <v>208</v>
      </c>
      <c r="J110" s="11">
        <v>15000</v>
      </c>
      <c r="K110" s="6">
        <v>0</v>
      </c>
      <c r="L110" s="6">
        <v>0</v>
      </c>
      <c r="M110" s="6">
        <v>0</v>
      </c>
      <c r="N110" s="27">
        <f t="shared" si="3"/>
        <v>0</v>
      </c>
    </row>
    <row r="111" spans="1:14" x14ac:dyDescent="0.35">
      <c r="A111" s="25">
        <v>109</v>
      </c>
      <c r="B111" s="3" t="s">
        <v>209</v>
      </c>
      <c r="C111" s="2" t="s">
        <v>23</v>
      </c>
      <c r="D111" s="4" t="s">
        <v>24</v>
      </c>
      <c r="E111" s="2" t="s">
        <v>25</v>
      </c>
      <c r="F111" s="2" t="s">
        <v>26</v>
      </c>
      <c r="G111" s="4" t="s">
        <v>27</v>
      </c>
      <c r="H111" s="4" t="s">
        <v>28</v>
      </c>
      <c r="I111" s="4" t="s">
        <v>194</v>
      </c>
      <c r="J111" s="5">
        <v>19000</v>
      </c>
      <c r="K111" s="6">
        <v>0</v>
      </c>
      <c r="L111" s="6">
        <v>0</v>
      </c>
      <c r="M111" s="6">
        <v>0</v>
      </c>
      <c r="N111" s="27">
        <f t="shared" si="3"/>
        <v>0</v>
      </c>
    </row>
    <row r="112" spans="1:14" x14ac:dyDescent="0.35">
      <c r="A112" s="26">
        <v>110</v>
      </c>
      <c r="B112" s="9" t="s">
        <v>209</v>
      </c>
      <c r="C112" s="8" t="s">
        <v>30</v>
      </c>
      <c r="D112" s="10" t="s">
        <v>31</v>
      </c>
      <c r="E112" s="8" t="s">
        <v>32</v>
      </c>
      <c r="F112" s="8" t="s">
        <v>133</v>
      </c>
      <c r="G112" s="10" t="s">
        <v>134</v>
      </c>
      <c r="H112" s="10" t="s">
        <v>210</v>
      </c>
      <c r="I112" s="10" t="s">
        <v>211</v>
      </c>
      <c r="J112" s="11">
        <v>34000</v>
      </c>
      <c r="K112" s="6">
        <v>0</v>
      </c>
      <c r="L112" s="6">
        <v>0</v>
      </c>
      <c r="M112" s="6">
        <v>0</v>
      </c>
      <c r="N112" s="27">
        <f t="shared" si="3"/>
        <v>0</v>
      </c>
    </row>
    <row r="113" spans="1:14" x14ac:dyDescent="0.35">
      <c r="A113" s="25">
        <v>111</v>
      </c>
      <c r="B113" s="3" t="s">
        <v>209</v>
      </c>
      <c r="C113" s="2" t="s">
        <v>37</v>
      </c>
      <c r="D113" s="4" t="s">
        <v>38</v>
      </c>
      <c r="E113" s="2" t="s">
        <v>39</v>
      </c>
      <c r="F113" s="2" t="s">
        <v>91</v>
      </c>
      <c r="G113" s="4" t="s">
        <v>92</v>
      </c>
      <c r="H113" s="4" t="s">
        <v>73</v>
      </c>
      <c r="I113" s="4" t="s">
        <v>212</v>
      </c>
      <c r="J113" s="5">
        <v>75500</v>
      </c>
      <c r="K113" s="6">
        <v>0</v>
      </c>
      <c r="L113" s="6">
        <v>0</v>
      </c>
      <c r="M113" s="6">
        <v>0</v>
      </c>
      <c r="N113" s="27">
        <f t="shared" si="3"/>
        <v>0</v>
      </c>
    </row>
    <row r="114" spans="1:14" x14ac:dyDescent="0.35">
      <c r="A114" s="26">
        <v>112</v>
      </c>
      <c r="B114" s="9" t="s">
        <v>209</v>
      </c>
      <c r="C114" s="8" t="s">
        <v>37</v>
      </c>
      <c r="D114" s="10" t="s">
        <v>38</v>
      </c>
      <c r="E114" s="8" t="s">
        <v>39</v>
      </c>
      <c r="F114" s="8" t="s">
        <v>114</v>
      </c>
      <c r="G114" s="10" t="s">
        <v>115</v>
      </c>
      <c r="H114" s="10" t="s">
        <v>21</v>
      </c>
      <c r="I114" s="10" t="s">
        <v>213</v>
      </c>
      <c r="J114" s="11">
        <v>40000</v>
      </c>
      <c r="K114" s="6">
        <v>0</v>
      </c>
      <c r="L114" s="6">
        <v>0</v>
      </c>
      <c r="M114" s="6">
        <v>0</v>
      </c>
      <c r="N114" s="27">
        <f t="shared" si="3"/>
        <v>0</v>
      </c>
    </row>
    <row r="115" spans="1:14" x14ac:dyDescent="0.35">
      <c r="A115" s="25">
        <v>113</v>
      </c>
      <c r="B115" s="3" t="s">
        <v>209</v>
      </c>
      <c r="C115" s="2" t="s">
        <v>47</v>
      </c>
      <c r="D115" s="4" t="s">
        <v>48</v>
      </c>
      <c r="E115" s="2" t="s">
        <v>49</v>
      </c>
      <c r="F115" s="2" t="s">
        <v>50</v>
      </c>
      <c r="G115" s="4" t="s">
        <v>51</v>
      </c>
      <c r="H115" s="4" t="s">
        <v>21</v>
      </c>
      <c r="I115" s="4" t="s">
        <v>214</v>
      </c>
      <c r="J115" s="5">
        <v>6000</v>
      </c>
      <c r="K115" s="6">
        <v>0</v>
      </c>
      <c r="L115" s="6">
        <v>0</v>
      </c>
      <c r="M115" s="6">
        <v>0</v>
      </c>
      <c r="N115" s="27">
        <f t="shared" si="3"/>
        <v>0</v>
      </c>
    </row>
    <row r="116" spans="1:14" x14ac:dyDescent="0.35">
      <c r="A116" s="26">
        <v>114</v>
      </c>
      <c r="B116" s="9" t="s">
        <v>209</v>
      </c>
      <c r="C116" s="8" t="s">
        <v>47</v>
      </c>
      <c r="D116" s="10" t="s">
        <v>48</v>
      </c>
      <c r="E116" s="8" t="s">
        <v>49</v>
      </c>
      <c r="F116" s="8" t="s">
        <v>126</v>
      </c>
      <c r="G116" s="10" t="s">
        <v>127</v>
      </c>
      <c r="H116" s="10" t="s">
        <v>21</v>
      </c>
      <c r="I116" s="10" t="s">
        <v>215</v>
      </c>
      <c r="J116" s="11">
        <v>7000</v>
      </c>
      <c r="K116" s="6">
        <v>0</v>
      </c>
      <c r="L116" s="6">
        <v>0</v>
      </c>
      <c r="M116" s="6">
        <v>0</v>
      </c>
      <c r="N116" s="27">
        <f t="shared" si="3"/>
        <v>0</v>
      </c>
    </row>
    <row r="117" spans="1:14" x14ac:dyDescent="0.35">
      <c r="A117" s="25">
        <v>115</v>
      </c>
      <c r="B117" s="3" t="s">
        <v>209</v>
      </c>
      <c r="C117" s="2" t="s">
        <v>47</v>
      </c>
      <c r="D117" s="4" t="s">
        <v>48</v>
      </c>
      <c r="E117" s="2" t="s">
        <v>49</v>
      </c>
      <c r="F117" s="2" t="s">
        <v>126</v>
      </c>
      <c r="G117" s="4" t="s">
        <v>127</v>
      </c>
      <c r="H117" s="4" t="s">
        <v>21</v>
      </c>
      <c r="I117" s="4" t="s">
        <v>216</v>
      </c>
      <c r="J117" s="5">
        <v>14000</v>
      </c>
      <c r="K117" s="6">
        <v>0</v>
      </c>
      <c r="L117" s="6">
        <v>0</v>
      </c>
      <c r="M117" s="6">
        <v>0</v>
      </c>
      <c r="N117" s="27">
        <f t="shared" si="3"/>
        <v>0</v>
      </c>
    </row>
    <row r="118" spans="1:14" x14ac:dyDescent="0.35">
      <c r="A118" s="26">
        <v>116</v>
      </c>
      <c r="B118" s="9" t="s">
        <v>209</v>
      </c>
      <c r="C118" s="8" t="s">
        <v>47</v>
      </c>
      <c r="D118" s="10" t="s">
        <v>48</v>
      </c>
      <c r="E118" s="8" t="s">
        <v>49</v>
      </c>
      <c r="F118" s="8" t="s">
        <v>126</v>
      </c>
      <c r="G118" s="10" t="s">
        <v>127</v>
      </c>
      <c r="H118" s="10" t="s">
        <v>21</v>
      </c>
      <c r="I118" s="10" t="s">
        <v>217</v>
      </c>
      <c r="J118" s="11">
        <v>8000</v>
      </c>
      <c r="K118" s="6">
        <v>0</v>
      </c>
      <c r="L118" s="6">
        <v>0</v>
      </c>
      <c r="M118" s="6">
        <v>0</v>
      </c>
      <c r="N118" s="27">
        <f t="shared" si="3"/>
        <v>0</v>
      </c>
    </row>
    <row r="119" spans="1:14" x14ac:dyDescent="0.35">
      <c r="A119" s="25">
        <v>117</v>
      </c>
      <c r="B119" s="3" t="s">
        <v>209</v>
      </c>
      <c r="C119" s="2" t="s">
        <v>53</v>
      </c>
      <c r="D119" s="4" t="s">
        <v>54</v>
      </c>
      <c r="E119" s="2" t="s">
        <v>55</v>
      </c>
      <c r="F119" s="2" t="s">
        <v>56</v>
      </c>
      <c r="G119" s="4" t="s">
        <v>57</v>
      </c>
      <c r="H119" s="4" t="s">
        <v>28</v>
      </c>
      <c r="I119" s="4" t="s">
        <v>218</v>
      </c>
      <c r="J119" s="5">
        <v>22500</v>
      </c>
      <c r="K119" s="6">
        <v>0</v>
      </c>
      <c r="L119" s="6">
        <v>0</v>
      </c>
      <c r="M119" s="6">
        <v>0</v>
      </c>
      <c r="N119" s="27">
        <f t="shared" si="3"/>
        <v>0</v>
      </c>
    </row>
    <row r="120" spans="1:14" x14ac:dyDescent="0.35">
      <c r="A120" s="26">
        <v>118</v>
      </c>
      <c r="B120" s="9" t="s">
        <v>209</v>
      </c>
      <c r="C120" s="8" t="s">
        <v>60</v>
      </c>
      <c r="D120" s="10" t="s">
        <v>61</v>
      </c>
      <c r="E120" s="8" t="s">
        <v>62</v>
      </c>
      <c r="F120" s="8" t="s">
        <v>63</v>
      </c>
      <c r="G120" s="10" t="s">
        <v>64</v>
      </c>
      <c r="H120" s="10" t="s">
        <v>21</v>
      </c>
      <c r="I120" s="10" t="s">
        <v>65</v>
      </c>
      <c r="J120" s="11">
        <v>5000</v>
      </c>
      <c r="K120" s="6">
        <v>0</v>
      </c>
      <c r="L120" s="6">
        <v>0</v>
      </c>
      <c r="M120" s="6">
        <v>0</v>
      </c>
      <c r="N120" s="27">
        <f t="shared" si="3"/>
        <v>0</v>
      </c>
    </row>
    <row r="121" spans="1:14" x14ac:dyDescent="0.35">
      <c r="A121" s="25">
        <v>119</v>
      </c>
      <c r="B121" s="3" t="s">
        <v>219</v>
      </c>
      <c r="C121" s="2" t="s">
        <v>75</v>
      </c>
      <c r="D121" s="4" t="s">
        <v>76</v>
      </c>
      <c r="E121" s="2" t="s">
        <v>70</v>
      </c>
      <c r="F121" s="2" t="s">
        <v>77</v>
      </c>
      <c r="G121" s="4" t="s">
        <v>78</v>
      </c>
      <c r="H121" s="4" t="s">
        <v>58</v>
      </c>
      <c r="I121" s="4" t="s">
        <v>29</v>
      </c>
      <c r="J121" s="5">
        <v>5000</v>
      </c>
      <c r="K121" s="6">
        <v>0</v>
      </c>
      <c r="L121" s="6">
        <v>0</v>
      </c>
      <c r="M121" s="6">
        <v>0</v>
      </c>
      <c r="N121" s="27">
        <f t="shared" si="3"/>
        <v>0</v>
      </c>
    </row>
    <row r="122" spans="1:14" x14ac:dyDescent="0.35">
      <c r="A122" s="26">
        <v>120</v>
      </c>
      <c r="B122" s="9" t="s">
        <v>219</v>
      </c>
      <c r="C122" s="8" t="s">
        <v>16</v>
      </c>
      <c r="D122" s="10" t="s">
        <v>17</v>
      </c>
      <c r="E122" s="8" t="s">
        <v>18</v>
      </c>
      <c r="F122" s="8" t="s">
        <v>19</v>
      </c>
      <c r="G122" s="10" t="s">
        <v>20</v>
      </c>
      <c r="H122" s="10" t="s">
        <v>21</v>
      </c>
      <c r="I122" s="10" t="s">
        <v>22</v>
      </c>
      <c r="J122" s="11">
        <v>20000</v>
      </c>
      <c r="K122" s="6">
        <v>0</v>
      </c>
      <c r="L122" s="6">
        <v>0</v>
      </c>
      <c r="M122" s="6">
        <v>0</v>
      </c>
      <c r="N122" s="27">
        <f t="shared" si="3"/>
        <v>0</v>
      </c>
    </row>
    <row r="123" spans="1:14" x14ac:dyDescent="0.35">
      <c r="A123" s="25">
        <v>121</v>
      </c>
      <c r="B123" s="3" t="s">
        <v>219</v>
      </c>
      <c r="C123" s="2" t="s">
        <v>23</v>
      </c>
      <c r="D123" s="4" t="s">
        <v>24</v>
      </c>
      <c r="E123" s="2" t="s">
        <v>25</v>
      </c>
      <c r="F123" s="2" t="s">
        <v>26</v>
      </c>
      <c r="G123" s="4" t="s">
        <v>27</v>
      </c>
      <c r="H123" s="4" t="s">
        <v>28</v>
      </c>
      <c r="I123" s="4" t="s">
        <v>145</v>
      </c>
      <c r="J123" s="5">
        <v>5000</v>
      </c>
      <c r="K123" s="6">
        <v>0</v>
      </c>
      <c r="L123" s="6">
        <v>0</v>
      </c>
      <c r="M123" s="6">
        <v>0</v>
      </c>
      <c r="N123" s="27">
        <f t="shared" si="3"/>
        <v>0</v>
      </c>
    </row>
    <row r="124" spans="1:14" x14ac:dyDescent="0.35">
      <c r="A124" s="26">
        <v>122</v>
      </c>
      <c r="B124" s="9" t="s">
        <v>219</v>
      </c>
      <c r="C124" s="8" t="s">
        <v>30</v>
      </c>
      <c r="D124" s="10" t="s">
        <v>31</v>
      </c>
      <c r="E124" s="8" t="s">
        <v>32</v>
      </c>
      <c r="F124" s="8" t="s">
        <v>133</v>
      </c>
      <c r="G124" s="10" t="s">
        <v>134</v>
      </c>
      <c r="H124" s="10" t="s">
        <v>45</v>
      </c>
      <c r="I124" s="10" t="s">
        <v>220</v>
      </c>
      <c r="J124" s="11">
        <v>5000</v>
      </c>
      <c r="K124" s="6">
        <v>0</v>
      </c>
      <c r="L124" s="6">
        <v>0</v>
      </c>
      <c r="M124" s="6">
        <v>0</v>
      </c>
      <c r="N124" s="27">
        <f t="shared" si="3"/>
        <v>0</v>
      </c>
    </row>
    <row r="125" spans="1:14" x14ac:dyDescent="0.35">
      <c r="A125" s="25">
        <v>123</v>
      </c>
      <c r="B125" s="3" t="s">
        <v>219</v>
      </c>
      <c r="C125" s="2" t="s">
        <v>199</v>
      </c>
      <c r="D125" s="4" t="s">
        <v>200</v>
      </c>
      <c r="E125" s="2" t="s">
        <v>39</v>
      </c>
      <c r="F125" s="2" t="s">
        <v>201</v>
      </c>
      <c r="G125" s="4" t="s">
        <v>202</v>
      </c>
      <c r="H125" s="4" t="s">
        <v>73</v>
      </c>
      <c r="I125" s="4" t="s">
        <v>221</v>
      </c>
      <c r="J125" s="5">
        <v>12000</v>
      </c>
      <c r="K125" s="6">
        <v>0</v>
      </c>
      <c r="L125" s="6">
        <v>0</v>
      </c>
      <c r="M125" s="6">
        <v>0</v>
      </c>
      <c r="N125" s="27">
        <f t="shared" si="3"/>
        <v>0</v>
      </c>
    </row>
    <row r="126" spans="1:14" x14ac:dyDescent="0.35">
      <c r="A126" s="26">
        <v>124</v>
      </c>
      <c r="B126" s="9" t="s">
        <v>219</v>
      </c>
      <c r="C126" s="8" t="s">
        <v>37</v>
      </c>
      <c r="D126" s="10" t="s">
        <v>38</v>
      </c>
      <c r="E126" s="8" t="s">
        <v>39</v>
      </c>
      <c r="F126" s="8" t="s">
        <v>91</v>
      </c>
      <c r="G126" s="10" t="s">
        <v>92</v>
      </c>
      <c r="H126" s="10" t="s">
        <v>73</v>
      </c>
      <c r="I126" s="10" t="s">
        <v>222</v>
      </c>
      <c r="J126" s="11">
        <v>5000</v>
      </c>
      <c r="K126" s="6">
        <v>0</v>
      </c>
      <c r="L126" s="6">
        <v>0</v>
      </c>
      <c r="M126" s="6">
        <v>0</v>
      </c>
      <c r="N126" s="27">
        <f t="shared" si="3"/>
        <v>0</v>
      </c>
    </row>
    <row r="127" spans="1:14" x14ac:dyDescent="0.35">
      <c r="A127" s="25">
        <v>125</v>
      </c>
      <c r="B127" s="3" t="s">
        <v>219</v>
      </c>
      <c r="C127" s="2" t="s">
        <v>37</v>
      </c>
      <c r="D127" s="4" t="s">
        <v>38</v>
      </c>
      <c r="E127" s="2" t="s">
        <v>39</v>
      </c>
      <c r="F127" s="2" t="s">
        <v>91</v>
      </c>
      <c r="G127" s="4" t="s">
        <v>92</v>
      </c>
      <c r="H127" s="4" t="s">
        <v>45</v>
      </c>
      <c r="I127" s="4" t="s">
        <v>223</v>
      </c>
      <c r="J127" s="5">
        <v>5000</v>
      </c>
      <c r="K127" s="6">
        <v>0</v>
      </c>
      <c r="L127" s="6">
        <v>0</v>
      </c>
      <c r="M127" s="6">
        <v>0</v>
      </c>
      <c r="N127" s="27">
        <f t="shared" si="3"/>
        <v>0</v>
      </c>
    </row>
    <row r="128" spans="1:14" x14ac:dyDescent="0.35">
      <c r="A128" s="26">
        <v>126</v>
      </c>
      <c r="B128" s="9" t="s">
        <v>219</v>
      </c>
      <c r="C128" s="8" t="s">
        <v>37</v>
      </c>
      <c r="D128" s="10" t="s">
        <v>38</v>
      </c>
      <c r="E128" s="8" t="s">
        <v>39</v>
      </c>
      <c r="F128" s="8" t="s">
        <v>43</v>
      </c>
      <c r="G128" s="10" t="s">
        <v>44</v>
      </c>
      <c r="H128" s="10" t="s">
        <v>45</v>
      </c>
      <c r="I128" s="10" t="s">
        <v>46</v>
      </c>
      <c r="J128" s="11">
        <v>14500</v>
      </c>
      <c r="K128" s="6">
        <v>0</v>
      </c>
      <c r="L128" s="6">
        <v>0</v>
      </c>
      <c r="M128" s="6">
        <v>0</v>
      </c>
      <c r="N128" s="27">
        <f t="shared" si="3"/>
        <v>0</v>
      </c>
    </row>
    <row r="129" spans="1:14" x14ac:dyDescent="0.35">
      <c r="A129" s="25">
        <v>127</v>
      </c>
      <c r="B129" s="3" t="s">
        <v>219</v>
      </c>
      <c r="C129" s="2" t="s">
        <v>37</v>
      </c>
      <c r="D129" s="4" t="s">
        <v>38</v>
      </c>
      <c r="E129" s="2" t="s">
        <v>39</v>
      </c>
      <c r="F129" s="2" t="s">
        <v>114</v>
      </c>
      <c r="G129" s="4" t="s">
        <v>115</v>
      </c>
      <c r="H129" s="4" t="s">
        <v>73</v>
      </c>
      <c r="I129" s="4" t="s">
        <v>224</v>
      </c>
      <c r="J129" s="5">
        <v>12000</v>
      </c>
      <c r="K129" s="6">
        <v>0</v>
      </c>
      <c r="L129" s="6">
        <v>0</v>
      </c>
      <c r="M129" s="6">
        <v>0</v>
      </c>
      <c r="N129" s="27">
        <f t="shared" si="3"/>
        <v>0</v>
      </c>
    </row>
    <row r="130" spans="1:14" x14ac:dyDescent="0.35">
      <c r="A130" s="26">
        <v>128</v>
      </c>
      <c r="B130" s="9" t="s">
        <v>219</v>
      </c>
      <c r="C130" s="8" t="s">
        <v>37</v>
      </c>
      <c r="D130" s="10" t="s">
        <v>38</v>
      </c>
      <c r="E130" s="8" t="s">
        <v>39</v>
      </c>
      <c r="F130" s="8" t="s">
        <v>114</v>
      </c>
      <c r="G130" s="10" t="s">
        <v>115</v>
      </c>
      <c r="H130" s="10" t="s">
        <v>58</v>
      </c>
      <c r="I130" s="10" t="s">
        <v>225</v>
      </c>
      <c r="J130" s="11">
        <v>10000</v>
      </c>
      <c r="K130" s="6">
        <v>0</v>
      </c>
      <c r="L130" s="6">
        <v>0</v>
      </c>
      <c r="M130" s="6">
        <v>0</v>
      </c>
      <c r="N130" s="27">
        <f t="shared" si="3"/>
        <v>0</v>
      </c>
    </row>
    <row r="131" spans="1:14" x14ac:dyDescent="0.35">
      <c r="A131" s="25">
        <v>129</v>
      </c>
      <c r="B131" s="3" t="s">
        <v>219</v>
      </c>
      <c r="C131" s="2" t="s">
        <v>37</v>
      </c>
      <c r="D131" s="4" t="s">
        <v>38</v>
      </c>
      <c r="E131" s="2" t="s">
        <v>39</v>
      </c>
      <c r="F131" s="2" t="s">
        <v>114</v>
      </c>
      <c r="G131" s="4" t="s">
        <v>115</v>
      </c>
      <c r="H131" s="4" t="s">
        <v>58</v>
      </c>
      <c r="I131" s="4" t="s">
        <v>226</v>
      </c>
      <c r="J131" s="5">
        <v>5000</v>
      </c>
      <c r="K131" s="6">
        <v>0</v>
      </c>
      <c r="L131" s="6">
        <v>0</v>
      </c>
      <c r="M131" s="6">
        <v>0</v>
      </c>
      <c r="N131" s="27">
        <f t="shared" ref="N131:N162" si="4">IF(J131=0,0,M131/J131)</f>
        <v>0</v>
      </c>
    </row>
    <row r="132" spans="1:14" x14ac:dyDescent="0.35">
      <c r="A132" s="26">
        <v>130</v>
      </c>
      <c r="B132" s="9" t="s">
        <v>219</v>
      </c>
      <c r="C132" s="8" t="s">
        <v>37</v>
      </c>
      <c r="D132" s="10" t="s">
        <v>38</v>
      </c>
      <c r="E132" s="8" t="s">
        <v>39</v>
      </c>
      <c r="F132" s="8" t="s">
        <v>114</v>
      </c>
      <c r="G132" s="10" t="s">
        <v>115</v>
      </c>
      <c r="H132" s="10" t="s">
        <v>28</v>
      </c>
      <c r="I132" s="10" t="s">
        <v>227</v>
      </c>
      <c r="J132" s="11">
        <v>10000</v>
      </c>
      <c r="K132" s="6">
        <v>0</v>
      </c>
      <c r="L132" s="6">
        <v>0</v>
      </c>
      <c r="M132" s="6">
        <v>0</v>
      </c>
      <c r="N132" s="27">
        <f t="shared" si="4"/>
        <v>0</v>
      </c>
    </row>
    <row r="133" spans="1:14" x14ac:dyDescent="0.35">
      <c r="A133" s="25">
        <v>131</v>
      </c>
      <c r="B133" s="3" t="s">
        <v>219</v>
      </c>
      <c r="C133" s="2" t="s">
        <v>37</v>
      </c>
      <c r="D133" s="4" t="s">
        <v>38</v>
      </c>
      <c r="E133" s="2" t="s">
        <v>39</v>
      </c>
      <c r="F133" s="2" t="s">
        <v>114</v>
      </c>
      <c r="G133" s="4" t="s">
        <v>115</v>
      </c>
      <c r="H133" s="4" t="s">
        <v>28</v>
      </c>
      <c r="I133" s="4" t="s">
        <v>177</v>
      </c>
      <c r="J133" s="5">
        <v>2000</v>
      </c>
      <c r="K133" s="6">
        <v>0</v>
      </c>
      <c r="L133" s="6">
        <v>0</v>
      </c>
      <c r="M133" s="6">
        <v>0</v>
      </c>
      <c r="N133" s="27">
        <f t="shared" si="4"/>
        <v>0</v>
      </c>
    </row>
    <row r="134" spans="1:14" x14ac:dyDescent="0.35">
      <c r="A134" s="26">
        <v>132</v>
      </c>
      <c r="B134" s="9" t="s">
        <v>219</v>
      </c>
      <c r="C134" s="8" t="s">
        <v>37</v>
      </c>
      <c r="D134" s="10" t="s">
        <v>38</v>
      </c>
      <c r="E134" s="8" t="s">
        <v>39</v>
      </c>
      <c r="F134" s="8" t="s">
        <v>114</v>
      </c>
      <c r="G134" s="10" t="s">
        <v>115</v>
      </c>
      <c r="H134" s="10" t="s">
        <v>21</v>
      </c>
      <c r="I134" s="10" t="s">
        <v>228</v>
      </c>
      <c r="J134" s="11">
        <v>25000</v>
      </c>
      <c r="K134" s="6">
        <v>0</v>
      </c>
      <c r="L134" s="6">
        <v>0</v>
      </c>
      <c r="M134" s="6">
        <v>0</v>
      </c>
      <c r="N134" s="27">
        <f t="shared" si="4"/>
        <v>0</v>
      </c>
    </row>
    <row r="135" spans="1:14" x14ac:dyDescent="0.35">
      <c r="A135" s="25">
        <v>133</v>
      </c>
      <c r="B135" s="3" t="s">
        <v>219</v>
      </c>
      <c r="C135" s="2" t="s">
        <v>37</v>
      </c>
      <c r="D135" s="4" t="s">
        <v>38</v>
      </c>
      <c r="E135" s="2" t="s">
        <v>39</v>
      </c>
      <c r="F135" s="2" t="s">
        <v>117</v>
      </c>
      <c r="G135" s="4" t="s">
        <v>118</v>
      </c>
      <c r="H135" s="4" t="s">
        <v>28</v>
      </c>
      <c r="I135" s="4" t="s">
        <v>229</v>
      </c>
      <c r="J135" s="5">
        <v>25000</v>
      </c>
      <c r="K135" s="6">
        <v>0</v>
      </c>
      <c r="L135" s="6">
        <v>0</v>
      </c>
      <c r="M135" s="6">
        <v>0</v>
      </c>
      <c r="N135" s="27">
        <f t="shared" si="4"/>
        <v>0</v>
      </c>
    </row>
    <row r="136" spans="1:14" x14ac:dyDescent="0.35">
      <c r="A136" s="26">
        <v>134</v>
      </c>
      <c r="B136" s="9" t="s">
        <v>219</v>
      </c>
      <c r="C136" s="8" t="s">
        <v>47</v>
      </c>
      <c r="D136" s="10" t="s">
        <v>48</v>
      </c>
      <c r="E136" s="8" t="s">
        <v>49</v>
      </c>
      <c r="F136" s="8" t="s">
        <v>126</v>
      </c>
      <c r="G136" s="10" t="s">
        <v>127</v>
      </c>
      <c r="H136" s="10" t="s">
        <v>28</v>
      </c>
      <c r="I136" s="10" t="s">
        <v>230</v>
      </c>
      <c r="J136" s="11">
        <v>2000</v>
      </c>
      <c r="K136" s="6">
        <v>0</v>
      </c>
      <c r="L136" s="6">
        <v>0</v>
      </c>
      <c r="M136" s="6">
        <v>0</v>
      </c>
      <c r="N136" s="27">
        <f t="shared" si="4"/>
        <v>0</v>
      </c>
    </row>
    <row r="137" spans="1:14" x14ac:dyDescent="0.35">
      <c r="A137" s="25">
        <v>135</v>
      </c>
      <c r="B137" s="3" t="s">
        <v>219</v>
      </c>
      <c r="C137" s="2" t="s">
        <v>47</v>
      </c>
      <c r="D137" s="4" t="s">
        <v>48</v>
      </c>
      <c r="E137" s="2" t="s">
        <v>49</v>
      </c>
      <c r="F137" s="2" t="s">
        <v>126</v>
      </c>
      <c r="G137" s="4" t="s">
        <v>127</v>
      </c>
      <c r="H137" s="4" t="s">
        <v>21</v>
      </c>
      <c r="I137" s="4" t="s">
        <v>185</v>
      </c>
      <c r="J137" s="5">
        <v>10000</v>
      </c>
      <c r="K137" s="6">
        <v>0</v>
      </c>
      <c r="L137" s="6">
        <v>0</v>
      </c>
      <c r="M137" s="6">
        <v>0</v>
      </c>
      <c r="N137" s="27">
        <f t="shared" si="4"/>
        <v>0</v>
      </c>
    </row>
    <row r="138" spans="1:14" x14ac:dyDescent="0.35">
      <c r="A138" s="26">
        <v>136</v>
      </c>
      <c r="B138" s="9" t="s">
        <v>219</v>
      </c>
      <c r="C138" s="8" t="s">
        <v>47</v>
      </c>
      <c r="D138" s="10" t="s">
        <v>48</v>
      </c>
      <c r="E138" s="8" t="s">
        <v>49</v>
      </c>
      <c r="F138" s="8" t="s">
        <v>126</v>
      </c>
      <c r="G138" s="10" t="s">
        <v>127</v>
      </c>
      <c r="H138" s="10" t="s">
        <v>21</v>
      </c>
      <c r="I138" s="10" t="s">
        <v>186</v>
      </c>
      <c r="J138" s="11">
        <v>10000</v>
      </c>
      <c r="K138" s="6">
        <v>0</v>
      </c>
      <c r="L138" s="6">
        <v>0</v>
      </c>
      <c r="M138" s="6">
        <v>0</v>
      </c>
      <c r="N138" s="27">
        <f t="shared" si="4"/>
        <v>0</v>
      </c>
    </row>
    <row r="139" spans="1:14" x14ac:dyDescent="0.35">
      <c r="A139" s="25">
        <v>137</v>
      </c>
      <c r="B139" s="3" t="s">
        <v>219</v>
      </c>
      <c r="C139" s="2" t="s">
        <v>96</v>
      </c>
      <c r="D139" s="4" t="s">
        <v>97</v>
      </c>
      <c r="E139" s="2" t="s">
        <v>98</v>
      </c>
      <c r="F139" s="2" t="s">
        <v>206</v>
      </c>
      <c r="G139" s="4" t="s">
        <v>207</v>
      </c>
      <c r="H139" s="4" t="s">
        <v>73</v>
      </c>
      <c r="I139" s="4" t="s">
        <v>231</v>
      </c>
      <c r="J139" s="5">
        <v>18000</v>
      </c>
      <c r="K139" s="6">
        <v>0</v>
      </c>
      <c r="L139" s="6">
        <v>0</v>
      </c>
      <c r="M139" s="6">
        <v>0</v>
      </c>
      <c r="N139" s="27">
        <f t="shared" si="4"/>
        <v>0</v>
      </c>
    </row>
    <row r="140" spans="1:14" x14ac:dyDescent="0.35">
      <c r="A140" s="26">
        <v>138</v>
      </c>
      <c r="B140" s="9" t="s">
        <v>219</v>
      </c>
      <c r="C140" s="8" t="s">
        <v>53</v>
      </c>
      <c r="D140" s="10" t="s">
        <v>54</v>
      </c>
      <c r="E140" s="8" t="s">
        <v>55</v>
      </c>
      <c r="F140" s="8" t="s">
        <v>232</v>
      </c>
      <c r="G140" s="10" t="s">
        <v>233</v>
      </c>
      <c r="H140" s="10" t="s">
        <v>73</v>
      </c>
      <c r="I140" s="10" t="s">
        <v>109</v>
      </c>
      <c r="J140" s="11">
        <v>10000</v>
      </c>
      <c r="K140" s="6">
        <v>0</v>
      </c>
      <c r="L140" s="6">
        <v>0</v>
      </c>
      <c r="M140" s="6">
        <v>0</v>
      </c>
      <c r="N140" s="27">
        <f t="shared" si="4"/>
        <v>0</v>
      </c>
    </row>
    <row r="141" spans="1:14" x14ac:dyDescent="0.35">
      <c r="A141" s="25">
        <v>139</v>
      </c>
      <c r="B141" s="3" t="s">
        <v>219</v>
      </c>
      <c r="C141" s="2" t="s">
        <v>60</v>
      </c>
      <c r="D141" s="4" t="s">
        <v>61</v>
      </c>
      <c r="E141" s="2" t="s">
        <v>62</v>
      </c>
      <c r="F141" s="2" t="s">
        <v>63</v>
      </c>
      <c r="G141" s="4" t="s">
        <v>64</v>
      </c>
      <c r="H141" s="4" t="s">
        <v>21</v>
      </c>
      <c r="I141" s="4" t="s">
        <v>65</v>
      </c>
      <c r="J141" s="5">
        <v>15500</v>
      </c>
      <c r="K141" s="6">
        <v>0</v>
      </c>
      <c r="L141" s="6">
        <v>0</v>
      </c>
      <c r="M141" s="6">
        <v>0</v>
      </c>
      <c r="N141" s="27">
        <f t="shared" si="4"/>
        <v>0</v>
      </c>
    </row>
    <row r="142" spans="1:14" x14ac:dyDescent="0.35">
      <c r="A142" s="26">
        <v>140</v>
      </c>
      <c r="B142" s="9" t="s">
        <v>219</v>
      </c>
      <c r="C142" s="8" t="s">
        <v>60</v>
      </c>
      <c r="D142" s="10" t="s">
        <v>61</v>
      </c>
      <c r="E142" s="8" t="s">
        <v>62</v>
      </c>
      <c r="F142" s="8" t="s">
        <v>63</v>
      </c>
      <c r="G142" s="10" t="s">
        <v>64</v>
      </c>
      <c r="H142" s="10" t="s">
        <v>21</v>
      </c>
      <c r="I142" s="10" t="s">
        <v>66</v>
      </c>
      <c r="J142" s="11">
        <v>15000</v>
      </c>
      <c r="K142" s="6">
        <v>0</v>
      </c>
      <c r="L142" s="6">
        <v>0</v>
      </c>
      <c r="M142" s="6">
        <v>0</v>
      </c>
      <c r="N142" s="27">
        <f t="shared" si="4"/>
        <v>0</v>
      </c>
    </row>
    <row r="143" spans="1:14" x14ac:dyDescent="0.35">
      <c r="A143" s="25">
        <v>141</v>
      </c>
      <c r="B143" s="3" t="s">
        <v>234</v>
      </c>
      <c r="C143" s="2" t="s">
        <v>75</v>
      </c>
      <c r="D143" s="4" t="s">
        <v>76</v>
      </c>
      <c r="E143" s="2" t="s">
        <v>70</v>
      </c>
      <c r="F143" s="2" t="s">
        <v>77</v>
      </c>
      <c r="G143" s="4" t="s">
        <v>78</v>
      </c>
      <c r="H143" s="4" t="s">
        <v>73</v>
      </c>
      <c r="I143" s="4" t="s">
        <v>235</v>
      </c>
      <c r="J143" s="5">
        <v>4500</v>
      </c>
      <c r="K143" s="6">
        <v>0</v>
      </c>
      <c r="L143" s="6">
        <v>0</v>
      </c>
      <c r="M143" s="6">
        <v>0</v>
      </c>
      <c r="N143" s="27">
        <f t="shared" si="4"/>
        <v>0</v>
      </c>
    </row>
    <row r="144" spans="1:14" x14ac:dyDescent="0.35">
      <c r="A144" s="26">
        <v>142</v>
      </c>
      <c r="B144" s="9" t="s">
        <v>234</v>
      </c>
      <c r="C144" s="8" t="s">
        <v>75</v>
      </c>
      <c r="D144" s="10" t="s">
        <v>76</v>
      </c>
      <c r="E144" s="8" t="s">
        <v>70</v>
      </c>
      <c r="F144" s="8" t="s">
        <v>77</v>
      </c>
      <c r="G144" s="10" t="s">
        <v>78</v>
      </c>
      <c r="H144" s="10" t="s">
        <v>28</v>
      </c>
      <c r="I144" s="10" t="s">
        <v>236</v>
      </c>
      <c r="J144" s="11">
        <v>7500</v>
      </c>
      <c r="K144" s="6">
        <v>0</v>
      </c>
      <c r="L144" s="6">
        <v>0</v>
      </c>
      <c r="M144" s="6">
        <v>0</v>
      </c>
      <c r="N144" s="27">
        <f t="shared" si="4"/>
        <v>0</v>
      </c>
    </row>
    <row r="145" spans="1:14" x14ac:dyDescent="0.35">
      <c r="A145" s="25">
        <v>143</v>
      </c>
      <c r="B145" s="3" t="s">
        <v>234</v>
      </c>
      <c r="C145" s="2" t="s">
        <v>16</v>
      </c>
      <c r="D145" s="4" t="s">
        <v>17</v>
      </c>
      <c r="E145" s="2" t="s">
        <v>18</v>
      </c>
      <c r="F145" s="2" t="s">
        <v>237</v>
      </c>
      <c r="G145" s="4" t="s">
        <v>238</v>
      </c>
      <c r="H145" s="4" t="s">
        <v>73</v>
      </c>
      <c r="I145" s="4" t="s">
        <v>239</v>
      </c>
      <c r="J145" s="5">
        <v>19000</v>
      </c>
      <c r="K145" s="6">
        <v>0</v>
      </c>
      <c r="L145" s="6">
        <v>0</v>
      </c>
      <c r="M145" s="6">
        <v>0</v>
      </c>
      <c r="N145" s="27">
        <f t="shared" si="4"/>
        <v>0</v>
      </c>
    </row>
    <row r="146" spans="1:14" x14ac:dyDescent="0.35">
      <c r="A146" s="26">
        <v>144</v>
      </c>
      <c r="B146" s="9" t="s">
        <v>234</v>
      </c>
      <c r="C146" s="8" t="s">
        <v>16</v>
      </c>
      <c r="D146" s="10" t="s">
        <v>17</v>
      </c>
      <c r="E146" s="8" t="s">
        <v>18</v>
      </c>
      <c r="F146" s="8" t="s">
        <v>19</v>
      </c>
      <c r="G146" s="10" t="s">
        <v>20</v>
      </c>
      <c r="H146" s="10" t="s">
        <v>21</v>
      </c>
      <c r="I146" s="10" t="s">
        <v>22</v>
      </c>
      <c r="J146" s="11">
        <v>18000</v>
      </c>
      <c r="K146" s="6">
        <v>0</v>
      </c>
      <c r="L146" s="6">
        <v>0</v>
      </c>
      <c r="M146" s="6">
        <v>0</v>
      </c>
      <c r="N146" s="27">
        <f t="shared" si="4"/>
        <v>0</v>
      </c>
    </row>
    <row r="147" spans="1:14" x14ac:dyDescent="0.35">
      <c r="A147" s="25">
        <v>145</v>
      </c>
      <c r="B147" s="3" t="s">
        <v>234</v>
      </c>
      <c r="C147" s="2" t="s">
        <v>30</v>
      </c>
      <c r="D147" s="4" t="s">
        <v>31</v>
      </c>
      <c r="E147" s="2" t="s">
        <v>32</v>
      </c>
      <c r="F147" s="2" t="s">
        <v>33</v>
      </c>
      <c r="G147" s="4" t="s">
        <v>34</v>
      </c>
      <c r="H147" s="4" t="s">
        <v>35</v>
      </c>
      <c r="I147" s="4" t="s">
        <v>240</v>
      </c>
      <c r="J147" s="5">
        <v>14000</v>
      </c>
      <c r="K147" s="6">
        <v>0</v>
      </c>
      <c r="L147" s="6">
        <v>0</v>
      </c>
      <c r="M147" s="6">
        <v>0</v>
      </c>
      <c r="N147" s="27">
        <f t="shared" si="4"/>
        <v>0</v>
      </c>
    </row>
    <row r="148" spans="1:14" x14ac:dyDescent="0.35">
      <c r="A148" s="26">
        <v>146</v>
      </c>
      <c r="B148" s="9" t="s">
        <v>234</v>
      </c>
      <c r="C148" s="8" t="s">
        <v>37</v>
      </c>
      <c r="D148" s="10" t="s">
        <v>38</v>
      </c>
      <c r="E148" s="8" t="s">
        <v>39</v>
      </c>
      <c r="F148" s="8" t="s">
        <v>91</v>
      </c>
      <c r="G148" s="10" t="s">
        <v>92</v>
      </c>
      <c r="H148" s="10" t="s">
        <v>73</v>
      </c>
      <c r="I148" s="10" t="s">
        <v>241</v>
      </c>
      <c r="J148" s="11">
        <v>2500</v>
      </c>
      <c r="K148" s="6">
        <v>0</v>
      </c>
      <c r="L148" s="6">
        <v>0</v>
      </c>
      <c r="M148" s="6">
        <v>0</v>
      </c>
      <c r="N148" s="27">
        <f t="shared" si="4"/>
        <v>0</v>
      </c>
    </row>
    <row r="149" spans="1:14" x14ac:dyDescent="0.35">
      <c r="A149" s="25">
        <v>147</v>
      </c>
      <c r="B149" s="3" t="s">
        <v>234</v>
      </c>
      <c r="C149" s="2" t="s">
        <v>37</v>
      </c>
      <c r="D149" s="4" t="s">
        <v>38</v>
      </c>
      <c r="E149" s="2" t="s">
        <v>39</v>
      </c>
      <c r="F149" s="2" t="s">
        <v>114</v>
      </c>
      <c r="G149" s="4" t="s">
        <v>115</v>
      </c>
      <c r="H149" s="4" t="s">
        <v>73</v>
      </c>
      <c r="I149" s="4" t="s">
        <v>242</v>
      </c>
      <c r="J149" s="5">
        <v>3000</v>
      </c>
      <c r="K149" s="6">
        <v>0</v>
      </c>
      <c r="L149" s="6">
        <v>0</v>
      </c>
      <c r="M149" s="6">
        <v>0</v>
      </c>
      <c r="N149" s="27">
        <f t="shared" si="4"/>
        <v>0</v>
      </c>
    </row>
    <row r="150" spans="1:14" x14ac:dyDescent="0.35">
      <c r="A150" s="26">
        <v>148</v>
      </c>
      <c r="B150" s="9" t="s">
        <v>234</v>
      </c>
      <c r="C150" s="8" t="s">
        <v>37</v>
      </c>
      <c r="D150" s="10" t="s">
        <v>38</v>
      </c>
      <c r="E150" s="8" t="s">
        <v>39</v>
      </c>
      <c r="F150" s="8" t="s">
        <v>114</v>
      </c>
      <c r="G150" s="10" t="s">
        <v>115</v>
      </c>
      <c r="H150" s="10" t="s">
        <v>73</v>
      </c>
      <c r="I150" s="10" t="s">
        <v>243</v>
      </c>
      <c r="J150" s="11">
        <v>2000</v>
      </c>
      <c r="K150" s="6">
        <v>0</v>
      </c>
      <c r="L150" s="6">
        <v>0</v>
      </c>
      <c r="M150" s="6">
        <v>0</v>
      </c>
      <c r="N150" s="27">
        <f t="shared" si="4"/>
        <v>0</v>
      </c>
    </row>
    <row r="151" spans="1:14" x14ac:dyDescent="0.35">
      <c r="A151" s="25">
        <v>149</v>
      </c>
      <c r="B151" s="3" t="s">
        <v>234</v>
      </c>
      <c r="C151" s="2" t="s">
        <v>37</v>
      </c>
      <c r="D151" s="4" t="s">
        <v>38</v>
      </c>
      <c r="E151" s="2" t="s">
        <v>39</v>
      </c>
      <c r="F151" s="2" t="s">
        <v>114</v>
      </c>
      <c r="G151" s="4" t="s">
        <v>115</v>
      </c>
      <c r="H151" s="4" t="s">
        <v>28</v>
      </c>
      <c r="I151" s="4" t="s">
        <v>244</v>
      </c>
      <c r="J151" s="5">
        <v>10000</v>
      </c>
      <c r="K151" s="6">
        <v>0</v>
      </c>
      <c r="L151" s="6">
        <v>0</v>
      </c>
      <c r="M151" s="6">
        <v>0</v>
      </c>
      <c r="N151" s="27">
        <f t="shared" si="4"/>
        <v>0</v>
      </c>
    </row>
    <row r="152" spans="1:14" x14ac:dyDescent="0.35">
      <c r="A152" s="26">
        <v>150</v>
      </c>
      <c r="B152" s="9" t="s">
        <v>234</v>
      </c>
      <c r="C152" s="8" t="s">
        <v>37</v>
      </c>
      <c r="D152" s="10" t="s">
        <v>38</v>
      </c>
      <c r="E152" s="8" t="s">
        <v>39</v>
      </c>
      <c r="F152" s="8" t="s">
        <v>114</v>
      </c>
      <c r="G152" s="10" t="s">
        <v>115</v>
      </c>
      <c r="H152" s="10" t="s">
        <v>21</v>
      </c>
      <c r="I152" s="10" t="s">
        <v>245</v>
      </c>
      <c r="J152" s="11">
        <v>15000</v>
      </c>
      <c r="K152" s="6">
        <v>0</v>
      </c>
      <c r="L152" s="6">
        <v>0</v>
      </c>
      <c r="M152" s="6">
        <v>0</v>
      </c>
      <c r="N152" s="27">
        <f t="shared" si="4"/>
        <v>0</v>
      </c>
    </row>
    <row r="153" spans="1:14" x14ac:dyDescent="0.35">
      <c r="A153" s="25">
        <v>151</v>
      </c>
      <c r="B153" s="3" t="s">
        <v>234</v>
      </c>
      <c r="C153" s="2" t="s">
        <v>37</v>
      </c>
      <c r="D153" s="4" t="s">
        <v>38</v>
      </c>
      <c r="E153" s="2" t="s">
        <v>39</v>
      </c>
      <c r="F153" s="2" t="s">
        <v>114</v>
      </c>
      <c r="G153" s="4" t="s">
        <v>115</v>
      </c>
      <c r="H153" s="4" t="s">
        <v>21</v>
      </c>
      <c r="I153" s="4" t="s">
        <v>155</v>
      </c>
      <c r="J153" s="5">
        <v>40000</v>
      </c>
      <c r="K153" s="6">
        <v>0</v>
      </c>
      <c r="L153" s="6">
        <v>0</v>
      </c>
      <c r="M153" s="6">
        <v>0</v>
      </c>
      <c r="N153" s="27">
        <f t="shared" si="4"/>
        <v>0</v>
      </c>
    </row>
    <row r="154" spans="1:14" x14ac:dyDescent="0.35">
      <c r="A154" s="26">
        <v>152</v>
      </c>
      <c r="B154" s="9" t="s">
        <v>234</v>
      </c>
      <c r="C154" s="8" t="s">
        <v>37</v>
      </c>
      <c r="D154" s="10" t="s">
        <v>38</v>
      </c>
      <c r="E154" s="8" t="s">
        <v>39</v>
      </c>
      <c r="F154" s="8" t="s">
        <v>117</v>
      </c>
      <c r="G154" s="10" t="s">
        <v>118</v>
      </c>
      <c r="H154" s="10" t="s">
        <v>28</v>
      </c>
      <c r="I154" s="10" t="s">
        <v>246</v>
      </c>
      <c r="J154" s="11">
        <v>18000</v>
      </c>
      <c r="K154" s="6">
        <v>0</v>
      </c>
      <c r="L154" s="6">
        <v>0</v>
      </c>
      <c r="M154" s="6">
        <v>0</v>
      </c>
      <c r="N154" s="27">
        <f t="shared" si="4"/>
        <v>0</v>
      </c>
    </row>
    <row r="155" spans="1:14" x14ac:dyDescent="0.35">
      <c r="A155" s="25">
        <v>153</v>
      </c>
      <c r="B155" s="3" t="s">
        <v>234</v>
      </c>
      <c r="C155" s="2" t="s">
        <v>47</v>
      </c>
      <c r="D155" s="4" t="s">
        <v>48</v>
      </c>
      <c r="E155" s="2" t="s">
        <v>49</v>
      </c>
      <c r="F155" s="2" t="s">
        <v>156</v>
      </c>
      <c r="G155" s="4" t="s">
        <v>157</v>
      </c>
      <c r="H155" s="4" t="s">
        <v>45</v>
      </c>
      <c r="I155" s="4" t="s">
        <v>247</v>
      </c>
      <c r="J155" s="5">
        <v>4000</v>
      </c>
      <c r="K155" s="6">
        <v>0</v>
      </c>
      <c r="L155" s="6">
        <v>0</v>
      </c>
      <c r="M155" s="6">
        <v>0</v>
      </c>
      <c r="N155" s="27">
        <f t="shared" si="4"/>
        <v>0</v>
      </c>
    </row>
    <row r="156" spans="1:14" x14ac:dyDescent="0.35">
      <c r="A156" s="26">
        <v>154</v>
      </c>
      <c r="B156" s="9" t="s">
        <v>234</v>
      </c>
      <c r="C156" s="8" t="s">
        <v>47</v>
      </c>
      <c r="D156" s="10" t="s">
        <v>48</v>
      </c>
      <c r="E156" s="8" t="s">
        <v>49</v>
      </c>
      <c r="F156" s="8" t="s">
        <v>50</v>
      </c>
      <c r="G156" s="10" t="s">
        <v>51</v>
      </c>
      <c r="H156" s="10" t="s">
        <v>21</v>
      </c>
      <c r="I156" s="10" t="s">
        <v>248</v>
      </c>
      <c r="J156" s="11">
        <v>7000</v>
      </c>
      <c r="K156" s="6">
        <v>0</v>
      </c>
      <c r="L156" s="6">
        <v>0</v>
      </c>
      <c r="M156" s="6">
        <v>0</v>
      </c>
      <c r="N156" s="27">
        <f t="shared" si="4"/>
        <v>0</v>
      </c>
    </row>
    <row r="157" spans="1:14" x14ac:dyDescent="0.35">
      <c r="A157" s="25">
        <v>155</v>
      </c>
      <c r="B157" s="3" t="s">
        <v>234</v>
      </c>
      <c r="C157" s="2" t="s">
        <v>47</v>
      </c>
      <c r="D157" s="4" t="s">
        <v>48</v>
      </c>
      <c r="E157" s="2" t="s">
        <v>49</v>
      </c>
      <c r="F157" s="2" t="s">
        <v>126</v>
      </c>
      <c r="G157" s="4" t="s">
        <v>127</v>
      </c>
      <c r="H157" s="4" t="s">
        <v>73</v>
      </c>
      <c r="I157" s="4" t="s">
        <v>249</v>
      </c>
      <c r="J157" s="5">
        <v>2500</v>
      </c>
      <c r="K157" s="6">
        <v>0</v>
      </c>
      <c r="L157" s="6">
        <v>0</v>
      </c>
      <c r="M157" s="6">
        <v>0</v>
      </c>
      <c r="N157" s="27">
        <f t="shared" si="4"/>
        <v>0</v>
      </c>
    </row>
    <row r="158" spans="1:14" x14ac:dyDescent="0.35">
      <c r="A158" s="26">
        <v>156</v>
      </c>
      <c r="B158" s="9" t="s">
        <v>234</v>
      </c>
      <c r="C158" s="8" t="s">
        <v>47</v>
      </c>
      <c r="D158" s="10" t="s">
        <v>48</v>
      </c>
      <c r="E158" s="8" t="s">
        <v>49</v>
      </c>
      <c r="F158" s="8" t="s">
        <v>126</v>
      </c>
      <c r="G158" s="10" t="s">
        <v>127</v>
      </c>
      <c r="H158" s="10" t="s">
        <v>28</v>
      </c>
      <c r="I158" s="10" t="s">
        <v>122</v>
      </c>
      <c r="J158" s="11">
        <v>2000</v>
      </c>
      <c r="K158" s="6">
        <v>0</v>
      </c>
      <c r="L158" s="6">
        <v>0</v>
      </c>
      <c r="M158" s="6">
        <v>0</v>
      </c>
      <c r="N158" s="27">
        <f t="shared" si="4"/>
        <v>0</v>
      </c>
    </row>
    <row r="159" spans="1:14" x14ac:dyDescent="0.35">
      <c r="A159" s="25">
        <v>157</v>
      </c>
      <c r="B159" s="3" t="s">
        <v>234</v>
      </c>
      <c r="C159" s="2" t="s">
        <v>47</v>
      </c>
      <c r="D159" s="4" t="s">
        <v>48</v>
      </c>
      <c r="E159" s="2" t="s">
        <v>49</v>
      </c>
      <c r="F159" s="2" t="s">
        <v>126</v>
      </c>
      <c r="G159" s="4" t="s">
        <v>127</v>
      </c>
      <c r="H159" s="4" t="s">
        <v>28</v>
      </c>
      <c r="I159" s="4" t="s">
        <v>250</v>
      </c>
      <c r="J159" s="5">
        <v>7500</v>
      </c>
      <c r="K159" s="6">
        <v>0</v>
      </c>
      <c r="L159" s="6">
        <v>0</v>
      </c>
      <c r="M159" s="6">
        <v>0</v>
      </c>
      <c r="N159" s="27">
        <f t="shared" si="4"/>
        <v>0</v>
      </c>
    </row>
    <row r="160" spans="1:14" x14ac:dyDescent="0.35">
      <c r="A160" s="26">
        <v>158</v>
      </c>
      <c r="B160" s="9" t="s">
        <v>234</v>
      </c>
      <c r="C160" s="8" t="s">
        <v>47</v>
      </c>
      <c r="D160" s="10" t="s">
        <v>48</v>
      </c>
      <c r="E160" s="8" t="s">
        <v>49</v>
      </c>
      <c r="F160" s="8" t="s">
        <v>126</v>
      </c>
      <c r="G160" s="10" t="s">
        <v>127</v>
      </c>
      <c r="H160" s="10" t="s">
        <v>21</v>
      </c>
      <c r="I160" s="10" t="s">
        <v>251</v>
      </c>
      <c r="J160" s="11">
        <v>3000</v>
      </c>
      <c r="K160" s="6">
        <v>0</v>
      </c>
      <c r="L160" s="6">
        <v>0</v>
      </c>
      <c r="M160" s="6">
        <v>0</v>
      </c>
      <c r="N160" s="27">
        <f t="shared" si="4"/>
        <v>0</v>
      </c>
    </row>
    <row r="161" spans="1:14" x14ac:dyDescent="0.35">
      <c r="A161" s="25">
        <v>159</v>
      </c>
      <c r="B161" s="3" t="s">
        <v>234</v>
      </c>
      <c r="C161" s="2" t="s">
        <v>47</v>
      </c>
      <c r="D161" s="4" t="s">
        <v>48</v>
      </c>
      <c r="E161" s="2" t="s">
        <v>49</v>
      </c>
      <c r="F161" s="2" t="s">
        <v>126</v>
      </c>
      <c r="G161" s="4" t="s">
        <v>127</v>
      </c>
      <c r="H161" s="4" t="s">
        <v>21</v>
      </c>
      <c r="I161" s="4" t="s">
        <v>252</v>
      </c>
      <c r="J161" s="5">
        <v>5000</v>
      </c>
      <c r="K161" s="6">
        <v>0</v>
      </c>
      <c r="L161" s="6">
        <v>0</v>
      </c>
      <c r="M161" s="6">
        <v>0</v>
      </c>
      <c r="N161" s="27">
        <f t="shared" si="4"/>
        <v>0</v>
      </c>
    </row>
    <row r="162" spans="1:14" x14ac:dyDescent="0.35">
      <c r="A162" s="26">
        <v>160</v>
      </c>
      <c r="B162" s="9" t="s">
        <v>234</v>
      </c>
      <c r="C162" s="8" t="s">
        <v>96</v>
      </c>
      <c r="D162" s="10" t="s">
        <v>97</v>
      </c>
      <c r="E162" s="8" t="s">
        <v>98</v>
      </c>
      <c r="F162" s="8" t="s">
        <v>206</v>
      </c>
      <c r="G162" s="10" t="s">
        <v>207</v>
      </c>
      <c r="H162" s="10" t="s">
        <v>73</v>
      </c>
      <c r="I162" s="10" t="s">
        <v>253</v>
      </c>
      <c r="J162" s="11">
        <v>13500</v>
      </c>
      <c r="K162" s="6">
        <v>0</v>
      </c>
      <c r="L162" s="6">
        <v>0</v>
      </c>
      <c r="M162" s="6">
        <v>0</v>
      </c>
      <c r="N162" s="27">
        <f t="shared" si="4"/>
        <v>0</v>
      </c>
    </row>
    <row r="163" spans="1:14" x14ac:dyDescent="0.35">
      <c r="A163" s="25">
        <v>161</v>
      </c>
      <c r="B163" s="3" t="s">
        <v>234</v>
      </c>
      <c r="C163" s="2" t="s">
        <v>60</v>
      </c>
      <c r="D163" s="4" t="s">
        <v>61</v>
      </c>
      <c r="E163" s="2" t="s">
        <v>62</v>
      </c>
      <c r="F163" s="2" t="s">
        <v>63</v>
      </c>
      <c r="G163" s="4" t="s">
        <v>64</v>
      </c>
      <c r="H163" s="4" t="s">
        <v>21</v>
      </c>
      <c r="I163" s="4" t="s">
        <v>254</v>
      </c>
      <c r="J163" s="5">
        <v>4000</v>
      </c>
      <c r="K163" s="6">
        <v>0</v>
      </c>
      <c r="L163" s="6">
        <v>0</v>
      </c>
      <c r="M163" s="6">
        <v>0</v>
      </c>
      <c r="N163" s="27">
        <f t="shared" ref="N163:N189" si="5">IF(J163=0,0,M163/J163)</f>
        <v>0</v>
      </c>
    </row>
    <row r="164" spans="1:14" x14ac:dyDescent="0.35">
      <c r="A164" s="26">
        <v>162</v>
      </c>
      <c r="B164" s="9" t="s">
        <v>234</v>
      </c>
      <c r="C164" s="8" t="s">
        <v>60</v>
      </c>
      <c r="D164" s="10" t="s">
        <v>61</v>
      </c>
      <c r="E164" s="8" t="s">
        <v>62</v>
      </c>
      <c r="F164" s="8" t="s">
        <v>63</v>
      </c>
      <c r="G164" s="10" t="s">
        <v>64</v>
      </c>
      <c r="H164" s="10" t="s">
        <v>21</v>
      </c>
      <c r="I164" s="10" t="s">
        <v>255</v>
      </c>
      <c r="J164" s="11">
        <v>4000</v>
      </c>
      <c r="K164" s="6">
        <v>0</v>
      </c>
      <c r="L164" s="6">
        <v>0</v>
      </c>
      <c r="M164" s="6">
        <v>0</v>
      </c>
      <c r="N164" s="27">
        <f t="shared" si="5"/>
        <v>0</v>
      </c>
    </row>
    <row r="165" spans="1:14" x14ac:dyDescent="0.35">
      <c r="A165" s="25">
        <v>163</v>
      </c>
      <c r="B165" s="3" t="s">
        <v>256</v>
      </c>
      <c r="C165" s="2" t="s">
        <v>30</v>
      </c>
      <c r="D165" s="4" t="s">
        <v>31</v>
      </c>
      <c r="E165" s="2" t="s">
        <v>32</v>
      </c>
      <c r="F165" s="2" t="s">
        <v>133</v>
      </c>
      <c r="G165" s="4" t="s">
        <v>134</v>
      </c>
      <c r="H165" s="4" t="s">
        <v>73</v>
      </c>
      <c r="I165" s="4" t="s">
        <v>257</v>
      </c>
      <c r="J165" s="5">
        <v>40000</v>
      </c>
      <c r="K165" s="6">
        <v>0</v>
      </c>
      <c r="L165" s="6">
        <v>0</v>
      </c>
      <c r="M165" s="6">
        <v>0</v>
      </c>
      <c r="N165" s="27">
        <f t="shared" si="5"/>
        <v>0</v>
      </c>
    </row>
    <row r="166" spans="1:14" x14ac:dyDescent="0.35">
      <c r="A166" s="26">
        <v>164</v>
      </c>
      <c r="B166" s="9" t="s">
        <v>256</v>
      </c>
      <c r="C166" s="8" t="s">
        <v>37</v>
      </c>
      <c r="D166" s="10" t="s">
        <v>38</v>
      </c>
      <c r="E166" s="8" t="s">
        <v>39</v>
      </c>
      <c r="F166" s="8" t="s">
        <v>91</v>
      </c>
      <c r="G166" s="10" t="s">
        <v>92</v>
      </c>
      <c r="H166" s="10" t="s">
        <v>73</v>
      </c>
      <c r="I166" s="10" t="s">
        <v>258</v>
      </c>
      <c r="J166" s="11">
        <v>30000</v>
      </c>
      <c r="K166" s="6">
        <v>0</v>
      </c>
      <c r="L166" s="6">
        <v>0</v>
      </c>
      <c r="M166" s="6">
        <v>0</v>
      </c>
      <c r="N166" s="27">
        <f t="shared" si="5"/>
        <v>0</v>
      </c>
    </row>
    <row r="167" spans="1:14" x14ac:dyDescent="0.35">
      <c r="A167" s="25">
        <v>165</v>
      </c>
      <c r="B167" s="3" t="s">
        <v>256</v>
      </c>
      <c r="C167" s="2" t="s">
        <v>37</v>
      </c>
      <c r="D167" s="4" t="s">
        <v>38</v>
      </c>
      <c r="E167" s="2" t="s">
        <v>39</v>
      </c>
      <c r="F167" s="2" t="s">
        <v>43</v>
      </c>
      <c r="G167" s="4" t="s">
        <v>44</v>
      </c>
      <c r="H167" s="4" t="s">
        <v>45</v>
      </c>
      <c r="I167" s="4" t="s">
        <v>46</v>
      </c>
      <c r="J167" s="5">
        <v>85500</v>
      </c>
      <c r="K167" s="6">
        <v>0</v>
      </c>
      <c r="L167" s="6">
        <v>0</v>
      </c>
      <c r="M167" s="6">
        <v>0</v>
      </c>
      <c r="N167" s="27">
        <f t="shared" si="5"/>
        <v>0</v>
      </c>
    </row>
    <row r="168" spans="1:14" x14ac:dyDescent="0.35">
      <c r="A168" s="26">
        <v>166</v>
      </c>
      <c r="B168" s="9" t="s">
        <v>256</v>
      </c>
      <c r="C168" s="8" t="s">
        <v>96</v>
      </c>
      <c r="D168" s="10" t="s">
        <v>97</v>
      </c>
      <c r="E168" s="8" t="s">
        <v>98</v>
      </c>
      <c r="F168" s="8" t="s">
        <v>259</v>
      </c>
      <c r="G168" s="10" t="s">
        <v>260</v>
      </c>
      <c r="H168" s="10" t="s">
        <v>35</v>
      </c>
      <c r="I168" s="10" t="s">
        <v>261</v>
      </c>
      <c r="J168" s="11">
        <v>40000</v>
      </c>
      <c r="K168" s="6">
        <v>0</v>
      </c>
      <c r="L168" s="6">
        <v>0</v>
      </c>
      <c r="M168" s="6">
        <v>0</v>
      </c>
      <c r="N168" s="27">
        <f t="shared" si="5"/>
        <v>0</v>
      </c>
    </row>
    <row r="169" spans="1:14" x14ac:dyDescent="0.35">
      <c r="A169" s="25">
        <v>167</v>
      </c>
      <c r="B169" s="3" t="s">
        <v>256</v>
      </c>
      <c r="C169" s="2" t="s">
        <v>96</v>
      </c>
      <c r="D169" s="4" t="s">
        <v>97</v>
      </c>
      <c r="E169" s="2" t="s">
        <v>98</v>
      </c>
      <c r="F169" s="2" t="s">
        <v>206</v>
      </c>
      <c r="G169" s="4" t="s">
        <v>207</v>
      </c>
      <c r="H169" s="4" t="s">
        <v>73</v>
      </c>
      <c r="I169" s="4" t="s">
        <v>262</v>
      </c>
      <c r="J169" s="5">
        <v>35500</v>
      </c>
      <c r="K169" s="6">
        <v>0</v>
      </c>
      <c r="L169" s="6">
        <v>0</v>
      </c>
      <c r="M169" s="6">
        <v>0</v>
      </c>
      <c r="N169" s="27">
        <f t="shared" si="5"/>
        <v>0</v>
      </c>
    </row>
    <row r="170" spans="1:14" x14ac:dyDescent="0.35">
      <c r="A170" s="26">
        <v>168</v>
      </c>
      <c r="B170" s="9" t="s">
        <v>263</v>
      </c>
      <c r="C170" s="8" t="s">
        <v>188</v>
      </c>
      <c r="D170" s="10" t="s">
        <v>189</v>
      </c>
      <c r="E170" s="8" t="s">
        <v>190</v>
      </c>
      <c r="F170" s="8" t="s">
        <v>191</v>
      </c>
      <c r="G170" s="10" t="s">
        <v>192</v>
      </c>
      <c r="H170" s="10" t="s">
        <v>28</v>
      </c>
      <c r="I170" s="10" t="s">
        <v>193</v>
      </c>
      <c r="J170" s="11">
        <v>10000</v>
      </c>
      <c r="K170" s="6">
        <v>0</v>
      </c>
      <c r="L170" s="6">
        <v>0</v>
      </c>
      <c r="M170" s="6">
        <v>0</v>
      </c>
      <c r="N170" s="27">
        <f t="shared" si="5"/>
        <v>0</v>
      </c>
    </row>
    <row r="171" spans="1:14" x14ac:dyDescent="0.35">
      <c r="A171" s="25">
        <v>169</v>
      </c>
      <c r="B171" s="3" t="s">
        <v>263</v>
      </c>
      <c r="C171" s="2" t="s">
        <v>75</v>
      </c>
      <c r="D171" s="4" t="s">
        <v>76</v>
      </c>
      <c r="E171" s="2" t="s">
        <v>70</v>
      </c>
      <c r="F171" s="2" t="s">
        <v>77</v>
      </c>
      <c r="G171" s="4" t="s">
        <v>78</v>
      </c>
      <c r="H171" s="4" t="s">
        <v>58</v>
      </c>
      <c r="I171" s="4" t="s">
        <v>264</v>
      </c>
      <c r="J171" s="5">
        <v>5000</v>
      </c>
      <c r="K171" s="6">
        <v>0</v>
      </c>
      <c r="L171" s="6">
        <v>0</v>
      </c>
      <c r="M171" s="6">
        <v>0</v>
      </c>
      <c r="N171" s="27">
        <f t="shared" si="5"/>
        <v>0</v>
      </c>
    </row>
    <row r="172" spans="1:14" x14ac:dyDescent="0.35">
      <c r="A172" s="26">
        <v>170</v>
      </c>
      <c r="B172" s="9" t="s">
        <v>263</v>
      </c>
      <c r="C172" s="8" t="s">
        <v>75</v>
      </c>
      <c r="D172" s="10" t="s">
        <v>76</v>
      </c>
      <c r="E172" s="8" t="s">
        <v>70</v>
      </c>
      <c r="F172" s="8" t="s">
        <v>77</v>
      </c>
      <c r="G172" s="10" t="s">
        <v>78</v>
      </c>
      <c r="H172" s="10" t="s">
        <v>28</v>
      </c>
      <c r="I172" s="10" t="s">
        <v>265</v>
      </c>
      <c r="J172" s="11">
        <v>5000</v>
      </c>
      <c r="K172" s="6">
        <v>0</v>
      </c>
      <c r="L172" s="6">
        <v>0</v>
      </c>
      <c r="M172" s="6">
        <v>0</v>
      </c>
      <c r="N172" s="27">
        <f t="shared" si="5"/>
        <v>0</v>
      </c>
    </row>
    <row r="173" spans="1:14" x14ac:dyDescent="0.35">
      <c r="A173" s="25">
        <v>171</v>
      </c>
      <c r="B173" s="3" t="s">
        <v>263</v>
      </c>
      <c r="C173" s="2" t="s">
        <v>16</v>
      </c>
      <c r="D173" s="4" t="s">
        <v>17</v>
      </c>
      <c r="E173" s="2" t="s">
        <v>18</v>
      </c>
      <c r="F173" s="2" t="s">
        <v>19</v>
      </c>
      <c r="G173" s="4" t="s">
        <v>20</v>
      </c>
      <c r="H173" s="4" t="s">
        <v>21</v>
      </c>
      <c r="I173" s="4" t="s">
        <v>144</v>
      </c>
      <c r="J173" s="5">
        <v>5500</v>
      </c>
      <c r="K173" s="6">
        <v>0</v>
      </c>
      <c r="L173" s="6">
        <v>0</v>
      </c>
      <c r="M173" s="6">
        <v>0</v>
      </c>
      <c r="N173" s="27">
        <f t="shared" si="5"/>
        <v>0</v>
      </c>
    </row>
    <row r="174" spans="1:14" x14ac:dyDescent="0.35">
      <c r="A174" s="26">
        <v>172</v>
      </c>
      <c r="B174" s="9" t="s">
        <v>263</v>
      </c>
      <c r="C174" s="8" t="s">
        <v>23</v>
      </c>
      <c r="D174" s="10" t="s">
        <v>24</v>
      </c>
      <c r="E174" s="8" t="s">
        <v>25</v>
      </c>
      <c r="F174" s="8" t="s">
        <v>26</v>
      </c>
      <c r="G174" s="10" t="s">
        <v>27</v>
      </c>
      <c r="H174" s="10" t="s">
        <v>28</v>
      </c>
      <c r="I174" s="10" t="s">
        <v>266</v>
      </c>
      <c r="J174" s="11">
        <v>20000</v>
      </c>
      <c r="K174" s="6">
        <v>0</v>
      </c>
      <c r="L174" s="6">
        <v>0</v>
      </c>
      <c r="M174" s="6">
        <v>0</v>
      </c>
      <c r="N174" s="27">
        <f t="shared" si="5"/>
        <v>0</v>
      </c>
    </row>
    <row r="175" spans="1:14" x14ac:dyDescent="0.35">
      <c r="A175" s="25">
        <v>173</v>
      </c>
      <c r="B175" s="3" t="s">
        <v>263</v>
      </c>
      <c r="C175" s="2" t="s">
        <v>30</v>
      </c>
      <c r="D175" s="4" t="s">
        <v>31</v>
      </c>
      <c r="E175" s="2" t="s">
        <v>32</v>
      </c>
      <c r="F175" s="2" t="s">
        <v>133</v>
      </c>
      <c r="G175" s="4" t="s">
        <v>134</v>
      </c>
      <c r="H175" s="4" t="s">
        <v>45</v>
      </c>
      <c r="I175" s="4" t="s">
        <v>267</v>
      </c>
      <c r="J175" s="5">
        <v>5000</v>
      </c>
      <c r="K175" s="6">
        <v>0</v>
      </c>
      <c r="L175" s="6">
        <v>0</v>
      </c>
      <c r="M175" s="6">
        <v>0</v>
      </c>
      <c r="N175" s="27">
        <f t="shared" si="5"/>
        <v>0</v>
      </c>
    </row>
    <row r="176" spans="1:14" x14ac:dyDescent="0.35">
      <c r="A176" s="26">
        <v>174</v>
      </c>
      <c r="B176" s="9" t="s">
        <v>263</v>
      </c>
      <c r="C176" s="8" t="s">
        <v>30</v>
      </c>
      <c r="D176" s="10" t="s">
        <v>31</v>
      </c>
      <c r="E176" s="8" t="s">
        <v>32</v>
      </c>
      <c r="F176" s="8" t="s">
        <v>133</v>
      </c>
      <c r="G176" s="10" t="s">
        <v>134</v>
      </c>
      <c r="H176" s="10" t="s">
        <v>45</v>
      </c>
      <c r="I176" s="10" t="s">
        <v>268</v>
      </c>
      <c r="J176" s="11">
        <v>5000</v>
      </c>
      <c r="K176" s="6">
        <v>0</v>
      </c>
      <c r="L176" s="6">
        <v>0</v>
      </c>
      <c r="M176" s="6">
        <v>0</v>
      </c>
      <c r="N176" s="27">
        <f t="shared" si="5"/>
        <v>0</v>
      </c>
    </row>
    <row r="177" spans="1:14" x14ac:dyDescent="0.35">
      <c r="A177" s="25">
        <v>175</v>
      </c>
      <c r="B177" s="3" t="s">
        <v>263</v>
      </c>
      <c r="C177" s="2" t="s">
        <v>30</v>
      </c>
      <c r="D177" s="4" t="s">
        <v>31</v>
      </c>
      <c r="E177" s="2" t="s">
        <v>32</v>
      </c>
      <c r="F177" s="2" t="s">
        <v>133</v>
      </c>
      <c r="G177" s="4" t="s">
        <v>134</v>
      </c>
      <c r="H177" s="4" t="s">
        <v>28</v>
      </c>
      <c r="I177" s="4" t="s">
        <v>198</v>
      </c>
      <c r="J177" s="5">
        <v>15000</v>
      </c>
      <c r="K177" s="6">
        <v>0</v>
      </c>
      <c r="L177" s="6">
        <v>0</v>
      </c>
      <c r="M177" s="6">
        <v>0</v>
      </c>
      <c r="N177" s="27">
        <f t="shared" si="5"/>
        <v>0</v>
      </c>
    </row>
    <row r="178" spans="1:14" x14ac:dyDescent="0.35">
      <c r="A178" s="26">
        <v>176</v>
      </c>
      <c r="B178" s="9" t="s">
        <v>263</v>
      </c>
      <c r="C178" s="8" t="s">
        <v>199</v>
      </c>
      <c r="D178" s="10" t="s">
        <v>200</v>
      </c>
      <c r="E178" s="8" t="s">
        <v>39</v>
      </c>
      <c r="F178" s="8" t="s">
        <v>201</v>
      </c>
      <c r="G178" s="10" t="s">
        <v>202</v>
      </c>
      <c r="H178" s="10" t="s">
        <v>73</v>
      </c>
      <c r="I178" s="10" t="s">
        <v>269</v>
      </c>
      <c r="J178" s="11">
        <v>15000</v>
      </c>
      <c r="K178" s="6">
        <v>0</v>
      </c>
      <c r="L178" s="6">
        <v>0</v>
      </c>
      <c r="M178" s="6">
        <v>0</v>
      </c>
      <c r="N178" s="27">
        <f t="shared" si="5"/>
        <v>0</v>
      </c>
    </row>
    <row r="179" spans="1:14" x14ac:dyDescent="0.35">
      <c r="A179" s="25">
        <v>177</v>
      </c>
      <c r="B179" s="3" t="s">
        <v>263</v>
      </c>
      <c r="C179" s="2" t="s">
        <v>37</v>
      </c>
      <c r="D179" s="4" t="s">
        <v>38</v>
      </c>
      <c r="E179" s="2" t="s">
        <v>39</v>
      </c>
      <c r="F179" s="2" t="s">
        <v>91</v>
      </c>
      <c r="G179" s="4" t="s">
        <v>92</v>
      </c>
      <c r="H179" s="4" t="s">
        <v>45</v>
      </c>
      <c r="I179" s="4" t="s">
        <v>270</v>
      </c>
      <c r="J179" s="5">
        <v>30500</v>
      </c>
      <c r="K179" s="6">
        <v>0</v>
      </c>
      <c r="L179" s="6">
        <v>0</v>
      </c>
      <c r="M179" s="6">
        <v>0</v>
      </c>
      <c r="N179" s="27">
        <f t="shared" si="5"/>
        <v>0</v>
      </c>
    </row>
    <row r="180" spans="1:14" x14ac:dyDescent="0.35">
      <c r="A180" s="26">
        <v>178</v>
      </c>
      <c r="B180" s="9" t="s">
        <v>263</v>
      </c>
      <c r="C180" s="8" t="s">
        <v>37</v>
      </c>
      <c r="D180" s="10" t="s">
        <v>38</v>
      </c>
      <c r="E180" s="8" t="s">
        <v>39</v>
      </c>
      <c r="F180" s="8" t="s">
        <v>114</v>
      </c>
      <c r="G180" s="10" t="s">
        <v>115</v>
      </c>
      <c r="H180" s="10" t="s">
        <v>73</v>
      </c>
      <c r="I180" s="10" t="s">
        <v>271</v>
      </c>
      <c r="J180" s="11">
        <v>25000</v>
      </c>
      <c r="K180" s="6">
        <v>0</v>
      </c>
      <c r="L180" s="6">
        <v>0</v>
      </c>
      <c r="M180" s="6">
        <v>0</v>
      </c>
      <c r="N180" s="27">
        <f t="shared" si="5"/>
        <v>0</v>
      </c>
    </row>
    <row r="181" spans="1:14" x14ac:dyDescent="0.35">
      <c r="A181" s="25">
        <v>179</v>
      </c>
      <c r="B181" s="3" t="s">
        <v>263</v>
      </c>
      <c r="C181" s="2" t="s">
        <v>37</v>
      </c>
      <c r="D181" s="4" t="s">
        <v>38</v>
      </c>
      <c r="E181" s="2" t="s">
        <v>39</v>
      </c>
      <c r="F181" s="2" t="s">
        <v>114</v>
      </c>
      <c r="G181" s="4" t="s">
        <v>115</v>
      </c>
      <c r="H181" s="4" t="s">
        <v>73</v>
      </c>
      <c r="I181" s="4" t="s">
        <v>272</v>
      </c>
      <c r="J181" s="5">
        <v>20000</v>
      </c>
      <c r="K181" s="6">
        <v>0</v>
      </c>
      <c r="L181" s="6">
        <v>0</v>
      </c>
      <c r="M181" s="6">
        <v>0</v>
      </c>
      <c r="N181" s="27">
        <f t="shared" si="5"/>
        <v>0</v>
      </c>
    </row>
    <row r="182" spans="1:14" x14ac:dyDescent="0.35">
      <c r="A182" s="26">
        <v>180</v>
      </c>
      <c r="B182" s="9" t="s">
        <v>263</v>
      </c>
      <c r="C182" s="8" t="s">
        <v>37</v>
      </c>
      <c r="D182" s="10" t="s">
        <v>38</v>
      </c>
      <c r="E182" s="8" t="s">
        <v>39</v>
      </c>
      <c r="F182" s="8" t="s">
        <v>114</v>
      </c>
      <c r="G182" s="10" t="s">
        <v>115</v>
      </c>
      <c r="H182" s="10" t="s">
        <v>21</v>
      </c>
      <c r="I182" s="10" t="s">
        <v>155</v>
      </c>
      <c r="J182" s="11">
        <v>30000</v>
      </c>
      <c r="K182" s="6">
        <v>0</v>
      </c>
      <c r="L182" s="6">
        <v>0</v>
      </c>
      <c r="M182" s="6">
        <v>0</v>
      </c>
      <c r="N182" s="27">
        <f t="shared" si="5"/>
        <v>0</v>
      </c>
    </row>
    <row r="183" spans="1:14" x14ac:dyDescent="0.35">
      <c r="A183" s="25">
        <v>181</v>
      </c>
      <c r="B183" s="3" t="s">
        <v>263</v>
      </c>
      <c r="C183" s="2" t="s">
        <v>37</v>
      </c>
      <c r="D183" s="4" t="s">
        <v>38</v>
      </c>
      <c r="E183" s="2" t="s">
        <v>39</v>
      </c>
      <c r="F183" s="2" t="s">
        <v>117</v>
      </c>
      <c r="G183" s="4" t="s">
        <v>118</v>
      </c>
      <c r="H183" s="4" t="s">
        <v>28</v>
      </c>
      <c r="I183" s="4" t="s">
        <v>246</v>
      </c>
      <c r="J183" s="5">
        <v>20000</v>
      </c>
      <c r="K183" s="6">
        <v>0</v>
      </c>
      <c r="L183" s="6">
        <v>0</v>
      </c>
      <c r="M183" s="6">
        <v>0</v>
      </c>
      <c r="N183" s="27">
        <f t="shared" si="5"/>
        <v>0</v>
      </c>
    </row>
    <row r="184" spans="1:14" x14ac:dyDescent="0.35">
      <c r="A184" s="26">
        <v>182</v>
      </c>
      <c r="B184" s="9" t="s">
        <v>263</v>
      </c>
      <c r="C184" s="8" t="s">
        <v>47</v>
      </c>
      <c r="D184" s="10" t="s">
        <v>48</v>
      </c>
      <c r="E184" s="8" t="s">
        <v>49</v>
      </c>
      <c r="F184" s="8" t="s">
        <v>126</v>
      </c>
      <c r="G184" s="10" t="s">
        <v>127</v>
      </c>
      <c r="H184" s="10" t="s">
        <v>45</v>
      </c>
      <c r="I184" s="10" t="s">
        <v>264</v>
      </c>
      <c r="J184" s="11">
        <v>10000</v>
      </c>
      <c r="K184" s="6">
        <v>0</v>
      </c>
      <c r="L184" s="6">
        <v>0</v>
      </c>
      <c r="M184" s="6">
        <v>0</v>
      </c>
      <c r="N184" s="27">
        <f t="shared" si="5"/>
        <v>0</v>
      </c>
    </row>
    <row r="185" spans="1:14" x14ac:dyDescent="0.35">
      <c r="A185" s="25">
        <v>183</v>
      </c>
      <c r="B185" s="3" t="s">
        <v>263</v>
      </c>
      <c r="C185" s="2" t="s">
        <v>47</v>
      </c>
      <c r="D185" s="4" t="s">
        <v>48</v>
      </c>
      <c r="E185" s="2" t="s">
        <v>49</v>
      </c>
      <c r="F185" s="2" t="s">
        <v>126</v>
      </c>
      <c r="G185" s="4" t="s">
        <v>127</v>
      </c>
      <c r="H185" s="4" t="s">
        <v>28</v>
      </c>
      <c r="I185" s="4" t="s">
        <v>273</v>
      </c>
      <c r="J185" s="5">
        <v>10000</v>
      </c>
      <c r="K185" s="6">
        <v>0</v>
      </c>
      <c r="L185" s="6">
        <v>0</v>
      </c>
      <c r="M185" s="6">
        <v>0</v>
      </c>
      <c r="N185" s="27">
        <f t="shared" si="5"/>
        <v>0</v>
      </c>
    </row>
    <row r="186" spans="1:14" x14ac:dyDescent="0.35">
      <c r="A186" s="26">
        <v>184</v>
      </c>
      <c r="B186" s="9" t="s">
        <v>263</v>
      </c>
      <c r="C186" s="8" t="s">
        <v>47</v>
      </c>
      <c r="D186" s="10" t="s">
        <v>48</v>
      </c>
      <c r="E186" s="8" t="s">
        <v>49</v>
      </c>
      <c r="F186" s="8" t="s">
        <v>126</v>
      </c>
      <c r="G186" s="10" t="s">
        <v>127</v>
      </c>
      <c r="H186" s="10" t="s">
        <v>28</v>
      </c>
      <c r="I186" s="10" t="s">
        <v>274</v>
      </c>
      <c r="J186" s="11">
        <v>5000</v>
      </c>
      <c r="K186" s="6">
        <v>0</v>
      </c>
      <c r="L186" s="6">
        <v>0</v>
      </c>
      <c r="M186" s="6">
        <v>0</v>
      </c>
      <c r="N186" s="27">
        <f t="shared" si="5"/>
        <v>0</v>
      </c>
    </row>
    <row r="187" spans="1:14" x14ac:dyDescent="0.35">
      <c r="A187" s="25">
        <v>185</v>
      </c>
      <c r="B187" s="3" t="s">
        <v>263</v>
      </c>
      <c r="C187" s="2" t="s">
        <v>47</v>
      </c>
      <c r="D187" s="4" t="s">
        <v>48</v>
      </c>
      <c r="E187" s="2" t="s">
        <v>49</v>
      </c>
      <c r="F187" s="2" t="s">
        <v>126</v>
      </c>
      <c r="G187" s="4" t="s">
        <v>127</v>
      </c>
      <c r="H187" s="4" t="s">
        <v>28</v>
      </c>
      <c r="I187" s="4" t="s">
        <v>275</v>
      </c>
      <c r="J187" s="5">
        <v>5000</v>
      </c>
      <c r="K187" s="6">
        <v>0</v>
      </c>
      <c r="L187" s="6">
        <v>0</v>
      </c>
      <c r="M187" s="6">
        <v>0</v>
      </c>
      <c r="N187" s="27">
        <f t="shared" si="5"/>
        <v>0</v>
      </c>
    </row>
    <row r="188" spans="1:14" x14ac:dyDescent="0.35">
      <c r="A188" s="26">
        <v>186</v>
      </c>
      <c r="B188" s="9" t="s">
        <v>263</v>
      </c>
      <c r="C188" s="8" t="s">
        <v>47</v>
      </c>
      <c r="D188" s="10" t="s">
        <v>48</v>
      </c>
      <c r="E188" s="8" t="s">
        <v>49</v>
      </c>
      <c r="F188" s="8" t="s">
        <v>126</v>
      </c>
      <c r="G188" s="10" t="s">
        <v>127</v>
      </c>
      <c r="H188" s="10" t="s">
        <v>21</v>
      </c>
      <c r="I188" s="10" t="s">
        <v>276</v>
      </c>
      <c r="J188" s="11">
        <v>10000</v>
      </c>
      <c r="K188" s="6">
        <v>0</v>
      </c>
      <c r="L188" s="6">
        <v>0</v>
      </c>
      <c r="M188" s="6">
        <v>0</v>
      </c>
      <c r="N188" s="27">
        <f t="shared" si="5"/>
        <v>0</v>
      </c>
    </row>
    <row r="189" spans="1:14" x14ac:dyDescent="0.35">
      <c r="A189" s="31">
        <v>187</v>
      </c>
      <c r="B189" s="32" t="s">
        <v>263</v>
      </c>
      <c r="C189" s="33" t="s">
        <v>47</v>
      </c>
      <c r="D189" s="34" t="s">
        <v>48</v>
      </c>
      <c r="E189" s="33" t="s">
        <v>49</v>
      </c>
      <c r="F189" s="33" t="s">
        <v>126</v>
      </c>
      <c r="G189" s="34" t="s">
        <v>127</v>
      </c>
      <c r="H189" s="34" t="s">
        <v>21</v>
      </c>
      <c r="I189" s="34" t="s">
        <v>277</v>
      </c>
      <c r="J189" s="35">
        <v>5000</v>
      </c>
      <c r="K189" s="36">
        <v>0</v>
      </c>
      <c r="L189" s="36">
        <v>0</v>
      </c>
      <c r="M189" s="36">
        <v>0</v>
      </c>
      <c r="N189" s="37">
        <f t="shared" si="5"/>
        <v>0</v>
      </c>
    </row>
    <row r="191" spans="1:14" ht="15" customHeight="1" x14ac:dyDescent="0.35">
      <c r="A191" s="40" t="s">
        <v>278</v>
      </c>
      <c r="B191" s="40"/>
      <c r="C191" s="40"/>
    </row>
    <row r="192" spans="1:14" x14ac:dyDescent="0.35">
      <c r="A192" s="12" t="s">
        <v>279</v>
      </c>
      <c r="B192" s="39" t="s">
        <v>280</v>
      </c>
      <c r="C192" s="39"/>
      <c r="D192" s="39"/>
    </row>
    <row r="193" spans="1:4" x14ac:dyDescent="0.35">
      <c r="A193" s="13" t="s">
        <v>281</v>
      </c>
      <c r="B193" s="39" t="s">
        <v>282</v>
      </c>
      <c r="C193" s="39"/>
      <c r="D193" s="39"/>
    </row>
    <row r="194" spans="1:4" x14ac:dyDescent="0.35">
      <c r="A194" s="14" t="s">
        <v>283</v>
      </c>
      <c r="B194" s="39" t="s">
        <v>284</v>
      </c>
      <c r="C194" s="39"/>
      <c r="D194" s="39"/>
    </row>
    <row r="195" spans="1:4" x14ac:dyDescent="0.35">
      <c r="A195" s="15" t="s">
        <v>285</v>
      </c>
      <c r="B195" s="39" t="s">
        <v>286</v>
      </c>
      <c r="C195" s="39"/>
      <c r="D195" s="39"/>
    </row>
  </sheetData>
  <mergeCells count="6">
    <mergeCell ref="B195:D195"/>
    <mergeCell ref="A1:N1"/>
    <mergeCell ref="A191:C191"/>
    <mergeCell ref="B192:D192"/>
    <mergeCell ref="B193:D193"/>
    <mergeCell ref="B194:D194"/>
  </mergeCells>
  <pageMargins left="0.75" right="0.75" top="1" bottom="1" header="0.511811023622047" footer="0.511811023622047"/>
  <pageSetup paperSize="9" orientation="portrait" horizontalDpi="300" verticalDpi="300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BF17E-0877-42FF-B853-2090DACF2322}">
  <dimension ref="A1:N11"/>
  <sheetViews>
    <sheetView workbookViewId="0">
      <selection activeCell="A2" sqref="A2:N11"/>
    </sheetView>
  </sheetViews>
  <sheetFormatPr defaultRowHeight="14.5" x14ac:dyDescent="0.35"/>
  <cols>
    <col min="2" max="2" width="17.90625" customWidth="1"/>
    <col min="10" max="10" width="10.6328125" bestFit="1" customWidth="1"/>
  </cols>
  <sheetData>
    <row r="1" spans="1:14" ht="39" x14ac:dyDescent="0.3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</row>
    <row r="2" spans="1:14" ht="57.5" x14ac:dyDescent="0.35">
      <c r="A2" s="2">
        <v>109</v>
      </c>
      <c r="B2" s="3" t="s">
        <v>209</v>
      </c>
      <c r="C2" s="2" t="s">
        <v>23</v>
      </c>
      <c r="D2" s="4" t="s">
        <v>24</v>
      </c>
      <c r="E2" s="2" t="s">
        <v>25</v>
      </c>
      <c r="F2" s="2" t="s">
        <v>26</v>
      </c>
      <c r="G2" s="4" t="s">
        <v>27</v>
      </c>
      <c r="H2" s="4" t="s">
        <v>28</v>
      </c>
      <c r="I2" s="4" t="s">
        <v>194</v>
      </c>
      <c r="J2" s="5">
        <v>19000</v>
      </c>
      <c r="K2" s="6">
        <v>0</v>
      </c>
      <c r="L2" s="6">
        <v>0</v>
      </c>
      <c r="M2" s="6">
        <v>0</v>
      </c>
      <c r="N2" s="7">
        <f t="shared" ref="N2:N11" si="0">IF(J2=0,0,M2/J2)</f>
        <v>0</v>
      </c>
    </row>
    <row r="3" spans="1:14" ht="46" x14ac:dyDescent="0.35">
      <c r="A3" s="8">
        <v>110</v>
      </c>
      <c r="B3" s="9" t="s">
        <v>209</v>
      </c>
      <c r="C3" s="8" t="s">
        <v>30</v>
      </c>
      <c r="D3" s="10" t="s">
        <v>31</v>
      </c>
      <c r="E3" s="8" t="s">
        <v>32</v>
      </c>
      <c r="F3" s="8" t="s">
        <v>133</v>
      </c>
      <c r="G3" s="10" t="s">
        <v>134</v>
      </c>
      <c r="H3" s="10" t="s">
        <v>210</v>
      </c>
      <c r="I3" s="10" t="s">
        <v>211</v>
      </c>
      <c r="J3" s="11">
        <v>34000</v>
      </c>
      <c r="K3" s="6">
        <v>0</v>
      </c>
      <c r="L3" s="6">
        <v>0</v>
      </c>
      <c r="M3" s="6">
        <v>0</v>
      </c>
      <c r="N3" s="7">
        <f t="shared" si="0"/>
        <v>0</v>
      </c>
    </row>
    <row r="4" spans="1:14" ht="57.5" x14ac:dyDescent="0.35">
      <c r="A4" s="2">
        <v>111</v>
      </c>
      <c r="B4" s="3" t="s">
        <v>209</v>
      </c>
      <c r="C4" s="2" t="s">
        <v>37</v>
      </c>
      <c r="D4" s="4" t="s">
        <v>38</v>
      </c>
      <c r="E4" s="2" t="s">
        <v>39</v>
      </c>
      <c r="F4" s="2" t="s">
        <v>91</v>
      </c>
      <c r="G4" s="4" t="s">
        <v>92</v>
      </c>
      <c r="H4" s="4" t="s">
        <v>73</v>
      </c>
      <c r="I4" s="4" t="s">
        <v>212</v>
      </c>
      <c r="J4" s="5">
        <v>75500</v>
      </c>
      <c r="K4" s="6">
        <v>0</v>
      </c>
      <c r="L4" s="6">
        <v>0</v>
      </c>
      <c r="M4" s="6">
        <v>0</v>
      </c>
      <c r="N4" s="7">
        <f t="shared" si="0"/>
        <v>0</v>
      </c>
    </row>
    <row r="5" spans="1:14" ht="57.5" x14ac:dyDescent="0.35">
      <c r="A5" s="8">
        <v>112</v>
      </c>
      <c r="B5" s="9" t="s">
        <v>209</v>
      </c>
      <c r="C5" s="8" t="s">
        <v>37</v>
      </c>
      <c r="D5" s="10" t="s">
        <v>38</v>
      </c>
      <c r="E5" s="8" t="s">
        <v>39</v>
      </c>
      <c r="F5" s="8" t="s">
        <v>114</v>
      </c>
      <c r="G5" s="10" t="s">
        <v>115</v>
      </c>
      <c r="H5" s="10" t="s">
        <v>21</v>
      </c>
      <c r="I5" s="10" t="s">
        <v>213</v>
      </c>
      <c r="J5" s="11">
        <v>40000</v>
      </c>
      <c r="K5" s="6">
        <v>0</v>
      </c>
      <c r="L5" s="6">
        <v>0</v>
      </c>
      <c r="M5" s="6">
        <v>0</v>
      </c>
      <c r="N5" s="7">
        <f t="shared" si="0"/>
        <v>0</v>
      </c>
    </row>
    <row r="6" spans="1:14" ht="57.5" x14ac:dyDescent="0.35">
      <c r="A6" s="2">
        <v>113</v>
      </c>
      <c r="B6" s="3" t="s">
        <v>209</v>
      </c>
      <c r="C6" s="2" t="s">
        <v>47</v>
      </c>
      <c r="D6" s="4" t="s">
        <v>48</v>
      </c>
      <c r="E6" s="2" t="s">
        <v>49</v>
      </c>
      <c r="F6" s="2" t="s">
        <v>50</v>
      </c>
      <c r="G6" s="4" t="s">
        <v>51</v>
      </c>
      <c r="H6" s="4" t="s">
        <v>21</v>
      </c>
      <c r="I6" s="4" t="s">
        <v>214</v>
      </c>
      <c r="J6" s="5">
        <v>6000</v>
      </c>
      <c r="K6" s="6">
        <v>0</v>
      </c>
      <c r="L6" s="6">
        <v>0</v>
      </c>
      <c r="M6" s="6">
        <v>0</v>
      </c>
      <c r="N6" s="7">
        <f t="shared" si="0"/>
        <v>0</v>
      </c>
    </row>
    <row r="7" spans="1:14" ht="57.5" x14ac:dyDescent="0.35">
      <c r="A7" s="8">
        <v>114</v>
      </c>
      <c r="B7" s="9" t="s">
        <v>209</v>
      </c>
      <c r="C7" s="8" t="s">
        <v>47</v>
      </c>
      <c r="D7" s="10" t="s">
        <v>48</v>
      </c>
      <c r="E7" s="8" t="s">
        <v>49</v>
      </c>
      <c r="F7" s="8" t="s">
        <v>126</v>
      </c>
      <c r="G7" s="10" t="s">
        <v>127</v>
      </c>
      <c r="H7" s="10" t="s">
        <v>21</v>
      </c>
      <c r="I7" s="10" t="s">
        <v>215</v>
      </c>
      <c r="J7" s="11">
        <v>7000</v>
      </c>
      <c r="K7" s="6">
        <v>0</v>
      </c>
      <c r="L7" s="6">
        <v>0</v>
      </c>
      <c r="M7" s="6">
        <v>0</v>
      </c>
      <c r="N7" s="7">
        <f t="shared" si="0"/>
        <v>0</v>
      </c>
    </row>
    <row r="8" spans="1:14" ht="57.5" x14ac:dyDescent="0.35">
      <c r="A8" s="2">
        <v>115</v>
      </c>
      <c r="B8" s="3" t="s">
        <v>209</v>
      </c>
      <c r="C8" s="2" t="s">
        <v>47</v>
      </c>
      <c r="D8" s="4" t="s">
        <v>48</v>
      </c>
      <c r="E8" s="2" t="s">
        <v>49</v>
      </c>
      <c r="F8" s="2" t="s">
        <v>126</v>
      </c>
      <c r="G8" s="4" t="s">
        <v>127</v>
      </c>
      <c r="H8" s="4" t="s">
        <v>21</v>
      </c>
      <c r="I8" s="4" t="s">
        <v>216</v>
      </c>
      <c r="J8" s="5">
        <v>14000</v>
      </c>
      <c r="K8" s="6">
        <v>0</v>
      </c>
      <c r="L8" s="6">
        <v>0</v>
      </c>
      <c r="M8" s="6">
        <v>0</v>
      </c>
      <c r="N8" s="7">
        <f t="shared" si="0"/>
        <v>0</v>
      </c>
    </row>
    <row r="9" spans="1:14" ht="57.5" x14ac:dyDescent="0.35">
      <c r="A9" s="8">
        <v>116</v>
      </c>
      <c r="B9" s="9" t="s">
        <v>209</v>
      </c>
      <c r="C9" s="8" t="s">
        <v>47</v>
      </c>
      <c r="D9" s="10" t="s">
        <v>48</v>
      </c>
      <c r="E9" s="8" t="s">
        <v>49</v>
      </c>
      <c r="F9" s="8" t="s">
        <v>126</v>
      </c>
      <c r="G9" s="10" t="s">
        <v>127</v>
      </c>
      <c r="H9" s="10" t="s">
        <v>21</v>
      </c>
      <c r="I9" s="10" t="s">
        <v>217</v>
      </c>
      <c r="J9" s="11">
        <v>8000</v>
      </c>
      <c r="K9" s="6">
        <v>0</v>
      </c>
      <c r="L9" s="6">
        <v>0</v>
      </c>
      <c r="M9" s="6">
        <v>0</v>
      </c>
      <c r="N9" s="7">
        <f t="shared" si="0"/>
        <v>0</v>
      </c>
    </row>
    <row r="10" spans="1:14" ht="57.5" x14ac:dyDescent="0.35">
      <c r="A10" s="2">
        <v>117</v>
      </c>
      <c r="B10" s="3" t="s">
        <v>209</v>
      </c>
      <c r="C10" s="2" t="s">
        <v>53</v>
      </c>
      <c r="D10" s="4" t="s">
        <v>54</v>
      </c>
      <c r="E10" s="2" t="s">
        <v>55</v>
      </c>
      <c r="F10" s="2" t="s">
        <v>56</v>
      </c>
      <c r="G10" s="4" t="s">
        <v>57</v>
      </c>
      <c r="H10" s="4" t="s">
        <v>28</v>
      </c>
      <c r="I10" s="4" t="s">
        <v>218</v>
      </c>
      <c r="J10" s="5">
        <v>22500</v>
      </c>
      <c r="K10" s="6">
        <v>0</v>
      </c>
      <c r="L10" s="6">
        <v>0</v>
      </c>
      <c r="M10" s="6">
        <v>0</v>
      </c>
      <c r="N10" s="7">
        <f t="shared" si="0"/>
        <v>0</v>
      </c>
    </row>
    <row r="11" spans="1:14" ht="80.5" x14ac:dyDescent="0.35">
      <c r="A11" s="8">
        <v>118</v>
      </c>
      <c r="B11" s="9" t="s">
        <v>209</v>
      </c>
      <c r="C11" s="8" t="s">
        <v>60</v>
      </c>
      <c r="D11" s="10" t="s">
        <v>61</v>
      </c>
      <c r="E11" s="8" t="s">
        <v>62</v>
      </c>
      <c r="F11" s="8" t="s">
        <v>63</v>
      </c>
      <c r="G11" s="10" t="s">
        <v>64</v>
      </c>
      <c r="H11" s="10" t="s">
        <v>21</v>
      </c>
      <c r="I11" s="10" t="s">
        <v>65</v>
      </c>
      <c r="J11" s="11">
        <v>5000</v>
      </c>
      <c r="K11" s="6">
        <v>0</v>
      </c>
      <c r="L11" s="6">
        <v>0</v>
      </c>
      <c r="M11" s="6">
        <v>0</v>
      </c>
      <c r="N11" s="7">
        <f t="shared" si="0"/>
        <v>0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77E05-AFA8-46DC-996A-FA97FD519525}">
  <dimension ref="A1:N23"/>
  <sheetViews>
    <sheetView workbookViewId="0">
      <selection activeCell="A2" sqref="A2:N23"/>
    </sheetView>
  </sheetViews>
  <sheetFormatPr defaultRowHeight="14.5" x14ac:dyDescent="0.35"/>
  <cols>
    <col min="2" max="2" width="15.7265625" customWidth="1"/>
    <col min="10" max="10" width="10.6328125" bestFit="1" customWidth="1"/>
  </cols>
  <sheetData>
    <row r="1" spans="1:14" ht="39" x14ac:dyDescent="0.3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</row>
    <row r="2" spans="1:14" ht="57.5" x14ac:dyDescent="0.35">
      <c r="A2" s="2">
        <v>119</v>
      </c>
      <c r="B2" s="3" t="s">
        <v>219</v>
      </c>
      <c r="C2" s="2" t="s">
        <v>75</v>
      </c>
      <c r="D2" s="4" t="s">
        <v>76</v>
      </c>
      <c r="E2" s="2" t="s">
        <v>70</v>
      </c>
      <c r="F2" s="2" t="s">
        <v>77</v>
      </c>
      <c r="G2" s="4" t="s">
        <v>78</v>
      </c>
      <c r="H2" s="4" t="s">
        <v>58</v>
      </c>
      <c r="I2" s="4" t="s">
        <v>29</v>
      </c>
      <c r="J2" s="5">
        <v>5000</v>
      </c>
      <c r="K2" s="6">
        <v>0</v>
      </c>
      <c r="L2" s="6">
        <v>0</v>
      </c>
      <c r="M2" s="6">
        <v>0</v>
      </c>
      <c r="N2" s="7">
        <f t="shared" ref="N2:N23" si="0">IF(J2=0,0,M2/J2)</f>
        <v>0</v>
      </c>
    </row>
    <row r="3" spans="1:14" ht="57.5" x14ac:dyDescent="0.35">
      <c r="A3" s="8">
        <v>120</v>
      </c>
      <c r="B3" s="9" t="s">
        <v>219</v>
      </c>
      <c r="C3" s="8" t="s">
        <v>16</v>
      </c>
      <c r="D3" s="10" t="s">
        <v>17</v>
      </c>
      <c r="E3" s="8" t="s">
        <v>18</v>
      </c>
      <c r="F3" s="8" t="s">
        <v>19</v>
      </c>
      <c r="G3" s="10" t="s">
        <v>20</v>
      </c>
      <c r="H3" s="10" t="s">
        <v>21</v>
      </c>
      <c r="I3" s="10" t="s">
        <v>22</v>
      </c>
      <c r="J3" s="11">
        <v>20000</v>
      </c>
      <c r="K3" s="6">
        <v>0</v>
      </c>
      <c r="L3" s="6">
        <v>0</v>
      </c>
      <c r="M3" s="6">
        <v>0</v>
      </c>
      <c r="N3" s="7">
        <f t="shared" si="0"/>
        <v>0</v>
      </c>
    </row>
    <row r="4" spans="1:14" ht="57.5" x14ac:dyDescent="0.35">
      <c r="A4" s="2">
        <v>121</v>
      </c>
      <c r="B4" s="3" t="s">
        <v>219</v>
      </c>
      <c r="C4" s="2" t="s">
        <v>23</v>
      </c>
      <c r="D4" s="4" t="s">
        <v>24</v>
      </c>
      <c r="E4" s="2" t="s">
        <v>25</v>
      </c>
      <c r="F4" s="2" t="s">
        <v>26</v>
      </c>
      <c r="G4" s="4" t="s">
        <v>27</v>
      </c>
      <c r="H4" s="4" t="s">
        <v>28</v>
      </c>
      <c r="I4" s="4" t="s">
        <v>145</v>
      </c>
      <c r="J4" s="5">
        <v>5000</v>
      </c>
      <c r="K4" s="6">
        <v>0</v>
      </c>
      <c r="L4" s="6">
        <v>0</v>
      </c>
      <c r="M4" s="6">
        <v>0</v>
      </c>
      <c r="N4" s="7">
        <f t="shared" si="0"/>
        <v>0</v>
      </c>
    </row>
    <row r="5" spans="1:14" ht="46" x14ac:dyDescent="0.35">
      <c r="A5" s="8">
        <v>122</v>
      </c>
      <c r="B5" s="9" t="s">
        <v>219</v>
      </c>
      <c r="C5" s="8" t="s">
        <v>30</v>
      </c>
      <c r="D5" s="10" t="s">
        <v>31</v>
      </c>
      <c r="E5" s="8" t="s">
        <v>32</v>
      </c>
      <c r="F5" s="8" t="s">
        <v>133</v>
      </c>
      <c r="G5" s="10" t="s">
        <v>134</v>
      </c>
      <c r="H5" s="10" t="s">
        <v>45</v>
      </c>
      <c r="I5" s="10" t="s">
        <v>220</v>
      </c>
      <c r="J5" s="11">
        <v>5000</v>
      </c>
      <c r="K5" s="6">
        <v>0</v>
      </c>
      <c r="L5" s="6">
        <v>0</v>
      </c>
      <c r="M5" s="6">
        <v>0</v>
      </c>
      <c r="N5" s="7">
        <f t="shared" si="0"/>
        <v>0</v>
      </c>
    </row>
    <row r="6" spans="1:14" ht="57.5" x14ac:dyDescent="0.35">
      <c r="A6" s="2">
        <v>123</v>
      </c>
      <c r="B6" s="3" t="s">
        <v>219</v>
      </c>
      <c r="C6" s="2" t="s">
        <v>199</v>
      </c>
      <c r="D6" s="4" t="s">
        <v>200</v>
      </c>
      <c r="E6" s="2" t="s">
        <v>39</v>
      </c>
      <c r="F6" s="2" t="s">
        <v>201</v>
      </c>
      <c r="G6" s="4" t="s">
        <v>202</v>
      </c>
      <c r="H6" s="4" t="s">
        <v>73</v>
      </c>
      <c r="I6" s="4" t="s">
        <v>221</v>
      </c>
      <c r="J6" s="5">
        <v>12000</v>
      </c>
      <c r="K6" s="6">
        <v>0</v>
      </c>
      <c r="L6" s="6">
        <v>0</v>
      </c>
      <c r="M6" s="6">
        <v>0</v>
      </c>
      <c r="N6" s="7">
        <f t="shared" si="0"/>
        <v>0</v>
      </c>
    </row>
    <row r="7" spans="1:14" ht="69" x14ac:dyDescent="0.35">
      <c r="A7" s="8">
        <v>124</v>
      </c>
      <c r="B7" s="9" t="s">
        <v>219</v>
      </c>
      <c r="C7" s="8" t="s">
        <v>37</v>
      </c>
      <c r="D7" s="10" t="s">
        <v>38</v>
      </c>
      <c r="E7" s="8" t="s">
        <v>39</v>
      </c>
      <c r="F7" s="8" t="s">
        <v>91</v>
      </c>
      <c r="G7" s="10" t="s">
        <v>92</v>
      </c>
      <c r="H7" s="10" t="s">
        <v>73</v>
      </c>
      <c r="I7" s="10" t="s">
        <v>222</v>
      </c>
      <c r="J7" s="11">
        <v>5000</v>
      </c>
      <c r="K7" s="6">
        <v>0</v>
      </c>
      <c r="L7" s="6">
        <v>0</v>
      </c>
      <c r="M7" s="6">
        <v>0</v>
      </c>
      <c r="N7" s="7">
        <f t="shared" si="0"/>
        <v>0</v>
      </c>
    </row>
    <row r="8" spans="1:14" ht="92" x14ac:dyDescent="0.35">
      <c r="A8" s="2">
        <v>125</v>
      </c>
      <c r="B8" s="3" t="s">
        <v>219</v>
      </c>
      <c r="C8" s="2" t="s">
        <v>37</v>
      </c>
      <c r="D8" s="4" t="s">
        <v>38</v>
      </c>
      <c r="E8" s="2" t="s">
        <v>39</v>
      </c>
      <c r="F8" s="2" t="s">
        <v>91</v>
      </c>
      <c r="G8" s="4" t="s">
        <v>92</v>
      </c>
      <c r="H8" s="4" t="s">
        <v>45</v>
      </c>
      <c r="I8" s="4" t="s">
        <v>223</v>
      </c>
      <c r="J8" s="5">
        <v>5000</v>
      </c>
      <c r="K8" s="6">
        <v>0</v>
      </c>
      <c r="L8" s="6">
        <v>0</v>
      </c>
      <c r="M8" s="6">
        <v>0</v>
      </c>
      <c r="N8" s="7">
        <f t="shared" si="0"/>
        <v>0</v>
      </c>
    </row>
    <row r="9" spans="1:14" ht="46" x14ac:dyDescent="0.35">
      <c r="A9" s="8">
        <v>126</v>
      </c>
      <c r="B9" s="9" t="s">
        <v>219</v>
      </c>
      <c r="C9" s="8" t="s">
        <v>37</v>
      </c>
      <c r="D9" s="10" t="s">
        <v>38</v>
      </c>
      <c r="E9" s="8" t="s">
        <v>39</v>
      </c>
      <c r="F9" s="8" t="s">
        <v>43</v>
      </c>
      <c r="G9" s="10" t="s">
        <v>44</v>
      </c>
      <c r="H9" s="10" t="s">
        <v>45</v>
      </c>
      <c r="I9" s="10" t="s">
        <v>46</v>
      </c>
      <c r="J9" s="11">
        <v>14500</v>
      </c>
      <c r="K9" s="6">
        <v>0</v>
      </c>
      <c r="L9" s="6">
        <v>0</v>
      </c>
      <c r="M9" s="6">
        <v>0</v>
      </c>
      <c r="N9" s="7">
        <f t="shared" si="0"/>
        <v>0</v>
      </c>
    </row>
    <row r="10" spans="1:14" ht="57.5" x14ac:dyDescent="0.35">
      <c r="A10" s="2">
        <v>127</v>
      </c>
      <c r="B10" s="3" t="s">
        <v>219</v>
      </c>
      <c r="C10" s="2" t="s">
        <v>37</v>
      </c>
      <c r="D10" s="4" t="s">
        <v>38</v>
      </c>
      <c r="E10" s="2" t="s">
        <v>39</v>
      </c>
      <c r="F10" s="2" t="s">
        <v>114</v>
      </c>
      <c r="G10" s="4" t="s">
        <v>115</v>
      </c>
      <c r="H10" s="4" t="s">
        <v>73</v>
      </c>
      <c r="I10" s="4" t="s">
        <v>224</v>
      </c>
      <c r="J10" s="5">
        <v>12000</v>
      </c>
      <c r="K10" s="6">
        <v>0</v>
      </c>
      <c r="L10" s="6">
        <v>0</v>
      </c>
      <c r="M10" s="6">
        <v>0</v>
      </c>
      <c r="N10" s="7">
        <f t="shared" si="0"/>
        <v>0</v>
      </c>
    </row>
    <row r="11" spans="1:14" ht="57.5" x14ac:dyDescent="0.35">
      <c r="A11" s="8">
        <v>128</v>
      </c>
      <c r="B11" s="9" t="s">
        <v>219</v>
      </c>
      <c r="C11" s="8" t="s">
        <v>37</v>
      </c>
      <c r="D11" s="10" t="s">
        <v>38</v>
      </c>
      <c r="E11" s="8" t="s">
        <v>39</v>
      </c>
      <c r="F11" s="8" t="s">
        <v>114</v>
      </c>
      <c r="G11" s="10" t="s">
        <v>115</v>
      </c>
      <c r="H11" s="10" t="s">
        <v>58</v>
      </c>
      <c r="I11" s="10" t="s">
        <v>225</v>
      </c>
      <c r="J11" s="11">
        <v>10000</v>
      </c>
      <c r="K11" s="6">
        <v>0</v>
      </c>
      <c r="L11" s="6">
        <v>0</v>
      </c>
      <c r="M11" s="6">
        <v>0</v>
      </c>
      <c r="N11" s="7">
        <f t="shared" si="0"/>
        <v>0</v>
      </c>
    </row>
    <row r="12" spans="1:14" ht="80.5" x14ac:dyDescent="0.35">
      <c r="A12" s="2">
        <v>129</v>
      </c>
      <c r="B12" s="3" t="s">
        <v>219</v>
      </c>
      <c r="C12" s="2" t="s">
        <v>37</v>
      </c>
      <c r="D12" s="4" t="s">
        <v>38</v>
      </c>
      <c r="E12" s="2" t="s">
        <v>39</v>
      </c>
      <c r="F12" s="2" t="s">
        <v>114</v>
      </c>
      <c r="G12" s="4" t="s">
        <v>115</v>
      </c>
      <c r="H12" s="4" t="s">
        <v>58</v>
      </c>
      <c r="I12" s="4" t="s">
        <v>226</v>
      </c>
      <c r="J12" s="5">
        <v>5000</v>
      </c>
      <c r="K12" s="6">
        <v>0</v>
      </c>
      <c r="L12" s="6">
        <v>0</v>
      </c>
      <c r="M12" s="6">
        <v>0</v>
      </c>
      <c r="N12" s="7">
        <f t="shared" si="0"/>
        <v>0</v>
      </c>
    </row>
    <row r="13" spans="1:14" ht="57.5" x14ac:dyDescent="0.35">
      <c r="A13" s="8">
        <v>130</v>
      </c>
      <c r="B13" s="9" t="s">
        <v>219</v>
      </c>
      <c r="C13" s="8" t="s">
        <v>37</v>
      </c>
      <c r="D13" s="10" t="s">
        <v>38</v>
      </c>
      <c r="E13" s="8" t="s">
        <v>39</v>
      </c>
      <c r="F13" s="8" t="s">
        <v>114</v>
      </c>
      <c r="G13" s="10" t="s">
        <v>115</v>
      </c>
      <c r="H13" s="10" t="s">
        <v>28</v>
      </c>
      <c r="I13" s="10" t="s">
        <v>227</v>
      </c>
      <c r="J13" s="11">
        <v>10000</v>
      </c>
      <c r="K13" s="6">
        <v>0</v>
      </c>
      <c r="L13" s="6">
        <v>0</v>
      </c>
      <c r="M13" s="6">
        <v>0</v>
      </c>
      <c r="N13" s="7">
        <f t="shared" si="0"/>
        <v>0</v>
      </c>
    </row>
    <row r="14" spans="1:14" ht="57.5" x14ac:dyDescent="0.35">
      <c r="A14" s="2">
        <v>131</v>
      </c>
      <c r="B14" s="3" t="s">
        <v>219</v>
      </c>
      <c r="C14" s="2" t="s">
        <v>37</v>
      </c>
      <c r="D14" s="4" t="s">
        <v>38</v>
      </c>
      <c r="E14" s="2" t="s">
        <v>39</v>
      </c>
      <c r="F14" s="2" t="s">
        <v>114</v>
      </c>
      <c r="G14" s="4" t="s">
        <v>115</v>
      </c>
      <c r="H14" s="4" t="s">
        <v>28</v>
      </c>
      <c r="I14" s="4" t="s">
        <v>177</v>
      </c>
      <c r="J14" s="5">
        <v>2000</v>
      </c>
      <c r="K14" s="6">
        <v>0</v>
      </c>
      <c r="L14" s="6">
        <v>0</v>
      </c>
      <c r="M14" s="6">
        <v>0</v>
      </c>
      <c r="N14" s="7">
        <f t="shared" si="0"/>
        <v>0</v>
      </c>
    </row>
    <row r="15" spans="1:14" ht="57.5" x14ac:dyDescent="0.35">
      <c r="A15" s="8">
        <v>132</v>
      </c>
      <c r="B15" s="9" t="s">
        <v>219</v>
      </c>
      <c r="C15" s="8" t="s">
        <v>37</v>
      </c>
      <c r="D15" s="10" t="s">
        <v>38</v>
      </c>
      <c r="E15" s="8" t="s">
        <v>39</v>
      </c>
      <c r="F15" s="8" t="s">
        <v>114</v>
      </c>
      <c r="G15" s="10" t="s">
        <v>115</v>
      </c>
      <c r="H15" s="10" t="s">
        <v>21</v>
      </c>
      <c r="I15" s="10" t="s">
        <v>228</v>
      </c>
      <c r="J15" s="11">
        <v>25000</v>
      </c>
      <c r="K15" s="6">
        <v>0</v>
      </c>
      <c r="L15" s="6">
        <v>0</v>
      </c>
      <c r="M15" s="6">
        <v>0</v>
      </c>
      <c r="N15" s="7">
        <f t="shared" si="0"/>
        <v>0</v>
      </c>
    </row>
    <row r="16" spans="1:14" ht="69" x14ac:dyDescent="0.35">
      <c r="A16" s="2">
        <v>133</v>
      </c>
      <c r="B16" s="3" t="s">
        <v>219</v>
      </c>
      <c r="C16" s="2" t="s">
        <v>37</v>
      </c>
      <c r="D16" s="4" t="s">
        <v>38</v>
      </c>
      <c r="E16" s="2" t="s">
        <v>39</v>
      </c>
      <c r="F16" s="2" t="s">
        <v>117</v>
      </c>
      <c r="G16" s="4" t="s">
        <v>118</v>
      </c>
      <c r="H16" s="4" t="s">
        <v>28</v>
      </c>
      <c r="I16" s="4" t="s">
        <v>229</v>
      </c>
      <c r="J16" s="5">
        <v>25000</v>
      </c>
      <c r="K16" s="6">
        <v>0</v>
      </c>
      <c r="L16" s="6">
        <v>0</v>
      </c>
      <c r="M16" s="6">
        <v>0</v>
      </c>
      <c r="N16" s="7">
        <f t="shared" si="0"/>
        <v>0</v>
      </c>
    </row>
    <row r="17" spans="1:14" ht="57.5" x14ac:dyDescent="0.35">
      <c r="A17" s="8">
        <v>134</v>
      </c>
      <c r="B17" s="9" t="s">
        <v>219</v>
      </c>
      <c r="C17" s="8" t="s">
        <v>47</v>
      </c>
      <c r="D17" s="10" t="s">
        <v>48</v>
      </c>
      <c r="E17" s="8" t="s">
        <v>49</v>
      </c>
      <c r="F17" s="8" t="s">
        <v>126</v>
      </c>
      <c r="G17" s="10" t="s">
        <v>127</v>
      </c>
      <c r="H17" s="10" t="s">
        <v>28</v>
      </c>
      <c r="I17" s="10" t="s">
        <v>230</v>
      </c>
      <c r="J17" s="11">
        <v>2000</v>
      </c>
      <c r="K17" s="6">
        <v>0</v>
      </c>
      <c r="L17" s="6">
        <v>0</v>
      </c>
      <c r="M17" s="6">
        <v>0</v>
      </c>
      <c r="N17" s="7">
        <f t="shared" si="0"/>
        <v>0</v>
      </c>
    </row>
    <row r="18" spans="1:14" ht="57.5" x14ac:dyDescent="0.35">
      <c r="A18" s="2">
        <v>135</v>
      </c>
      <c r="B18" s="3" t="s">
        <v>219</v>
      </c>
      <c r="C18" s="2" t="s">
        <v>47</v>
      </c>
      <c r="D18" s="4" t="s">
        <v>48</v>
      </c>
      <c r="E18" s="2" t="s">
        <v>49</v>
      </c>
      <c r="F18" s="2" t="s">
        <v>126</v>
      </c>
      <c r="G18" s="4" t="s">
        <v>127</v>
      </c>
      <c r="H18" s="4" t="s">
        <v>21</v>
      </c>
      <c r="I18" s="4" t="s">
        <v>185</v>
      </c>
      <c r="J18" s="5">
        <v>10000</v>
      </c>
      <c r="K18" s="6">
        <v>0</v>
      </c>
      <c r="L18" s="6">
        <v>0</v>
      </c>
      <c r="M18" s="6">
        <v>0</v>
      </c>
      <c r="N18" s="7">
        <f t="shared" si="0"/>
        <v>0</v>
      </c>
    </row>
    <row r="19" spans="1:14" ht="69" x14ac:dyDescent="0.35">
      <c r="A19" s="8">
        <v>136</v>
      </c>
      <c r="B19" s="9" t="s">
        <v>219</v>
      </c>
      <c r="C19" s="8" t="s">
        <v>47</v>
      </c>
      <c r="D19" s="10" t="s">
        <v>48</v>
      </c>
      <c r="E19" s="8" t="s">
        <v>49</v>
      </c>
      <c r="F19" s="8" t="s">
        <v>126</v>
      </c>
      <c r="G19" s="10" t="s">
        <v>127</v>
      </c>
      <c r="H19" s="10" t="s">
        <v>21</v>
      </c>
      <c r="I19" s="10" t="s">
        <v>186</v>
      </c>
      <c r="J19" s="11">
        <v>10000</v>
      </c>
      <c r="K19" s="6">
        <v>0</v>
      </c>
      <c r="L19" s="6">
        <v>0</v>
      </c>
      <c r="M19" s="6">
        <v>0</v>
      </c>
      <c r="N19" s="7">
        <f t="shared" si="0"/>
        <v>0</v>
      </c>
    </row>
    <row r="20" spans="1:14" ht="57.5" x14ac:dyDescent="0.35">
      <c r="A20" s="2">
        <v>137</v>
      </c>
      <c r="B20" s="3" t="s">
        <v>219</v>
      </c>
      <c r="C20" s="2" t="s">
        <v>96</v>
      </c>
      <c r="D20" s="4" t="s">
        <v>97</v>
      </c>
      <c r="E20" s="2" t="s">
        <v>98</v>
      </c>
      <c r="F20" s="2" t="s">
        <v>206</v>
      </c>
      <c r="G20" s="4" t="s">
        <v>207</v>
      </c>
      <c r="H20" s="4" t="s">
        <v>73</v>
      </c>
      <c r="I20" s="4" t="s">
        <v>231</v>
      </c>
      <c r="J20" s="5">
        <v>18000</v>
      </c>
      <c r="K20" s="6">
        <v>0</v>
      </c>
      <c r="L20" s="6">
        <v>0</v>
      </c>
      <c r="M20" s="6">
        <v>0</v>
      </c>
      <c r="N20" s="7">
        <f t="shared" si="0"/>
        <v>0</v>
      </c>
    </row>
    <row r="21" spans="1:14" ht="57.5" x14ac:dyDescent="0.35">
      <c r="A21" s="8">
        <v>138</v>
      </c>
      <c r="B21" s="9" t="s">
        <v>219</v>
      </c>
      <c r="C21" s="8" t="s">
        <v>53</v>
      </c>
      <c r="D21" s="10" t="s">
        <v>54</v>
      </c>
      <c r="E21" s="8" t="s">
        <v>55</v>
      </c>
      <c r="F21" s="8" t="s">
        <v>232</v>
      </c>
      <c r="G21" s="10" t="s">
        <v>233</v>
      </c>
      <c r="H21" s="10" t="s">
        <v>73</v>
      </c>
      <c r="I21" s="10" t="s">
        <v>109</v>
      </c>
      <c r="J21" s="11">
        <v>10000</v>
      </c>
      <c r="K21" s="6">
        <v>0</v>
      </c>
      <c r="L21" s="6">
        <v>0</v>
      </c>
      <c r="M21" s="6">
        <v>0</v>
      </c>
      <c r="N21" s="7">
        <f t="shared" si="0"/>
        <v>0</v>
      </c>
    </row>
    <row r="22" spans="1:14" ht="80.5" x14ac:dyDescent="0.35">
      <c r="A22" s="2">
        <v>139</v>
      </c>
      <c r="B22" s="3" t="s">
        <v>219</v>
      </c>
      <c r="C22" s="2" t="s">
        <v>60</v>
      </c>
      <c r="D22" s="4" t="s">
        <v>61</v>
      </c>
      <c r="E22" s="2" t="s">
        <v>62</v>
      </c>
      <c r="F22" s="2" t="s">
        <v>63</v>
      </c>
      <c r="G22" s="4" t="s">
        <v>64</v>
      </c>
      <c r="H22" s="4" t="s">
        <v>21</v>
      </c>
      <c r="I22" s="4" t="s">
        <v>65</v>
      </c>
      <c r="J22" s="5">
        <v>15500</v>
      </c>
      <c r="K22" s="6">
        <v>0</v>
      </c>
      <c r="L22" s="6">
        <v>0</v>
      </c>
      <c r="M22" s="6">
        <v>0</v>
      </c>
      <c r="N22" s="7">
        <f t="shared" si="0"/>
        <v>0</v>
      </c>
    </row>
    <row r="23" spans="1:14" ht="57.5" x14ac:dyDescent="0.35">
      <c r="A23" s="8">
        <v>140</v>
      </c>
      <c r="B23" s="9" t="s">
        <v>219</v>
      </c>
      <c r="C23" s="8" t="s">
        <v>60</v>
      </c>
      <c r="D23" s="10" t="s">
        <v>61</v>
      </c>
      <c r="E23" s="8" t="s">
        <v>62</v>
      </c>
      <c r="F23" s="8" t="s">
        <v>63</v>
      </c>
      <c r="G23" s="10" t="s">
        <v>64</v>
      </c>
      <c r="H23" s="10" t="s">
        <v>21</v>
      </c>
      <c r="I23" s="10" t="s">
        <v>66</v>
      </c>
      <c r="J23" s="11">
        <v>15000</v>
      </c>
      <c r="K23" s="6">
        <v>0</v>
      </c>
      <c r="L23" s="6">
        <v>0</v>
      </c>
      <c r="M23" s="6">
        <v>0</v>
      </c>
      <c r="N23" s="7">
        <f t="shared" si="0"/>
        <v>0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F3780-0599-4CD0-873A-C7D015E3C972}">
  <dimension ref="A1:N23"/>
  <sheetViews>
    <sheetView workbookViewId="0">
      <selection activeCell="A2" sqref="A2:N23"/>
    </sheetView>
  </sheetViews>
  <sheetFormatPr defaultRowHeight="14.5" x14ac:dyDescent="0.35"/>
  <cols>
    <col min="2" max="2" width="17.08984375" customWidth="1"/>
    <col min="10" max="10" width="10.6328125" bestFit="1" customWidth="1"/>
  </cols>
  <sheetData>
    <row r="1" spans="1:14" ht="39" x14ac:dyDescent="0.3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</row>
    <row r="2" spans="1:14" ht="57.5" x14ac:dyDescent="0.35">
      <c r="A2" s="2">
        <v>141</v>
      </c>
      <c r="B2" s="3" t="s">
        <v>234</v>
      </c>
      <c r="C2" s="2" t="s">
        <v>75</v>
      </c>
      <c r="D2" s="4" t="s">
        <v>76</v>
      </c>
      <c r="E2" s="2" t="s">
        <v>70</v>
      </c>
      <c r="F2" s="2" t="s">
        <v>77</v>
      </c>
      <c r="G2" s="4" t="s">
        <v>78</v>
      </c>
      <c r="H2" s="4" t="s">
        <v>73</v>
      </c>
      <c r="I2" s="4" t="s">
        <v>235</v>
      </c>
      <c r="J2" s="5">
        <v>4500</v>
      </c>
      <c r="K2" s="6">
        <v>0</v>
      </c>
      <c r="L2" s="6">
        <v>0</v>
      </c>
      <c r="M2" s="6">
        <v>0</v>
      </c>
      <c r="N2" s="7">
        <f t="shared" ref="N2:N23" si="0">IF(J2=0,0,M2/J2)</f>
        <v>0</v>
      </c>
    </row>
    <row r="3" spans="1:14" ht="57.5" x14ac:dyDescent="0.35">
      <c r="A3" s="8">
        <v>142</v>
      </c>
      <c r="B3" s="9" t="s">
        <v>234</v>
      </c>
      <c r="C3" s="8" t="s">
        <v>75</v>
      </c>
      <c r="D3" s="10" t="s">
        <v>76</v>
      </c>
      <c r="E3" s="8" t="s">
        <v>70</v>
      </c>
      <c r="F3" s="8" t="s">
        <v>77</v>
      </c>
      <c r="G3" s="10" t="s">
        <v>78</v>
      </c>
      <c r="H3" s="10" t="s">
        <v>28</v>
      </c>
      <c r="I3" s="10" t="s">
        <v>236</v>
      </c>
      <c r="J3" s="11">
        <v>7500</v>
      </c>
      <c r="K3" s="6">
        <v>0</v>
      </c>
      <c r="L3" s="6">
        <v>0</v>
      </c>
      <c r="M3" s="6">
        <v>0</v>
      </c>
      <c r="N3" s="7">
        <f t="shared" si="0"/>
        <v>0</v>
      </c>
    </row>
    <row r="4" spans="1:14" ht="80.5" x14ac:dyDescent="0.35">
      <c r="A4" s="2">
        <v>143</v>
      </c>
      <c r="B4" s="3" t="s">
        <v>234</v>
      </c>
      <c r="C4" s="2" t="s">
        <v>16</v>
      </c>
      <c r="D4" s="4" t="s">
        <v>17</v>
      </c>
      <c r="E4" s="2" t="s">
        <v>18</v>
      </c>
      <c r="F4" s="2" t="s">
        <v>237</v>
      </c>
      <c r="G4" s="4" t="s">
        <v>238</v>
      </c>
      <c r="H4" s="4" t="s">
        <v>73</v>
      </c>
      <c r="I4" s="4" t="s">
        <v>239</v>
      </c>
      <c r="J4" s="5">
        <v>19000</v>
      </c>
      <c r="K4" s="6">
        <v>0</v>
      </c>
      <c r="L4" s="6">
        <v>0</v>
      </c>
      <c r="M4" s="6">
        <v>0</v>
      </c>
      <c r="N4" s="7">
        <f t="shared" si="0"/>
        <v>0</v>
      </c>
    </row>
    <row r="5" spans="1:14" ht="57.5" x14ac:dyDescent="0.35">
      <c r="A5" s="8">
        <v>144</v>
      </c>
      <c r="B5" s="9" t="s">
        <v>234</v>
      </c>
      <c r="C5" s="8" t="s">
        <v>16</v>
      </c>
      <c r="D5" s="10" t="s">
        <v>17</v>
      </c>
      <c r="E5" s="8" t="s">
        <v>18</v>
      </c>
      <c r="F5" s="8" t="s">
        <v>19</v>
      </c>
      <c r="G5" s="10" t="s">
        <v>20</v>
      </c>
      <c r="H5" s="10" t="s">
        <v>21</v>
      </c>
      <c r="I5" s="10" t="s">
        <v>22</v>
      </c>
      <c r="J5" s="11">
        <v>18000</v>
      </c>
      <c r="K5" s="6">
        <v>0</v>
      </c>
      <c r="L5" s="6">
        <v>0</v>
      </c>
      <c r="M5" s="6">
        <v>0</v>
      </c>
      <c r="N5" s="7">
        <f t="shared" si="0"/>
        <v>0</v>
      </c>
    </row>
    <row r="6" spans="1:14" ht="57.5" x14ac:dyDescent="0.35">
      <c r="A6" s="2">
        <v>145</v>
      </c>
      <c r="B6" s="3" t="s">
        <v>234</v>
      </c>
      <c r="C6" s="2" t="s">
        <v>30</v>
      </c>
      <c r="D6" s="4" t="s">
        <v>31</v>
      </c>
      <c r="E6" s="2" t="s">
        <v>32</v>
      </c>
      <c r="F6" s="2" t="s">
        <v>33</v>
      </c>
      <c r="G6" s="4" t="s">
        <v>34</v>
      </c>
      <c r="H6" s="4" t="s">
        <v>35</v>
      </c>
      <c r="I6" s="4" t="s">
        <v>240</v>
      </c>
      <c r="J6" s="5">
        <v>14000</v>
      </c>
      <c r="K6" s="6">
        <v>0</v>
      </c>
      <c r="L6" s="6">
        <v>0</v>
      </c>
      <c r="M6" s="6">
        <v>0</v>
      </c>
      <c r="N6" s="7">
        <f t="shared" si="0"/>
        <v>0</v>
      </c>
    </row>
    <row r="7" spans="1:14" ht="69" x14ac:dyDescent="0.35">
      <c r="A7" s="8">
        <v>146</v>
      </c>
      <c r="B7" s="9" t="s">
        <v>234</v>
      </c>
      <c r="C7" s="8" t="s">
        <v>37</v>
      </c>
      <c r="D7" s="10" t="s">
        <v>38</v>
      </c>
      <c r="E7" s="8" t="s">
        <v>39</v>
      </c>
      <c r="F7" s="8" t="s">
        <v>91</v>
      </c>
      <c r="G7" s="10" t="s">
        <v>92</v>
      </c>
      <c r="H7" s="10" t="s">
        <v>73</v>
      </c>
      <c r="I7" s="10" t="s">
        <v>241</v>
      </c>
      <c r="J7" s="11">
        <v>2500</v>
      </c>
      <c r="K7" s="6">
        <v>0</v>
      </c>
      <c r="L7" s="6">
        <v>0</v>
      </c>
      <c r="M7" s="6">
        <v>0</v>
      </c>
      <c r="N7" s="7">
        <f t="shared" si="0"/>
        <v>0</v>
      </c>
    </row>
    <row r="8" spans="1:14" ht="57.5" x14ac:dyDescent="0.35">
      <c r="A8" s="2">
        <v>147</v>
      </c>
      <c r="B8" s="3" t="s">
        <v>234</v>
      </c>
      <c r="C8" s="2" t="s">
        <v>37</v>
      </c>
      <c r="D8" s="4" t="s">
        <v>38</v>
      </c>
      <c r="E8" s="2" t="s">
        <v>39</v>
      </c>
      <c r="F8" s="2" t="s">
        <v>114</v>
      </c>
      <c r="G8" s="4" t="s">
        <v>115</v>
      </c>
      <c r="H8" s="4" t="s">
        <v>73</v>
      </c>
      <c r="I8" s="4" t="s">
        <v>242</v>
      </c>
      <c r="J8" s="5">
        <v>3000</v>
      </c>
      <c r="K8" s="6">
        <v>0</v>
      </c>
      <c r="L8" s="6">
        <v>0</v>
      </c>
      <c r="M8" s="6">
        <v>0</v>
      </c>
      <c r="N8" s="7">
        <f t="shared" si="0"/>
        <v>0</v>
      </c>
    </row>
    <row r="9" spans="1:14" ht="57.5" x14ac:dyDescent="0.35">
      <c r="A9" s="8">
        <v>148</v>
      </c>
      <c r="B9" s="9" t="s">
        <v>234</v>
      </c>
      <c r="C9" s="8" t="s">
        <v>37</v>
      </c>
      <c r="D9" s="10" t="s">
        <v>38</v>
      </c>
      <c r="E9" s="8" t="s">
        <v>39</v>
      </c>
      <c r="F9" s="8" t="s">
        <v>114</v>
      </c>
      <c r="G9" s="10" t="s">
        <v>115</v>
      </c>
      <c r="H9" s="10" t="s">
        <v>73</v>
      </c>
      <c r="I9" s="10" t="s">
        <v>243</v>
      </c>
      <c r="J9" s="11">
        <v>2000</v>
      </c>
      <c r="K9" s="6">
        <v>0</v>
      </c>
      <c r="L9" s="6">
        <v>0</v>
      </c>
      <c r="M9" s="6">
        <v>0</v>
      </c>
      <c r="N9" s="7">
        <f t="shared" si="0"/>
        <v>0</v>
      </c>
    </row>
    <row r="10" spans="1:14" ht="57.5" x14ac:dyDescent="0.35">
      <c r="A10" s="2">
        <v>149</v>
      </c>
      <c r="B10" s="3" t="s">
        <v>234</v>
      </c>
      <c r="C10" s="2" t="s">
        <v>37</v>
      </c>
      <c r="D10" s="4" t="s">
        <v>38</v>
      </c>
      <c r="E10" s="2" t="s">
        <v>39</v>
      </c>
      <c r="F10" s="2" t="s">
        <v>114</v>
      </c>
      <c r="G10" s="4" t="s">
        <v>115</v>
      </c>
      <c r="H10" s="4" t="s">
        <v>28</v>
      </c>
      <c r="I10" s="4" t="s">
        <v>244</v>
      </c>
      <c r="J10" s="5">
        <v>10000</v>
      </c>
      <c r="K10" s="6">
        <v>0</v>
      </c>
      <c r="L10" s="6">
        <v>0</v>
      </c>
      <c r="M10" s="6">
        <v>0</v>
      </c>
      <c r="N10" s="7">
        <f t="shared" si="0"/>
        <v>0</v>
      </c>
    </row>
    <row r="11" spans="1:14" ht="57.5" x14ac:dyDescent="0.35">
      <c r="A11" s="8">
        <v>150</v>
      </c>
      <c r="B11" s="9" t="s">
        <v>234</v>
      </c>
      <c r="C11" s="8" t="s">
        <v>37</v>
      </c>
      <c r="D11" s="10" t="s">
        <v>38</v>
      </c>
      <c r="E11" s="8" t="s">
        <v>39</v>
      </c>
      <c r="F11" s="8" t="s">
        <v>114</v>
      </c>
      <c r="G11" s="10" t="s">
        <v>115</v>
      </c>
      <c r="H11" s="10" t="s">
        <v>21</v>
      </c>
      <c r="I11" s="10" t="s">
        <v>245</v>
      </c>
      <c r="J11" s="11">
        <v>15000</v>
      </c>
      <c r="K11" s="6">
        <v>0</v>
      </c>
      <c r="L11" s="6">
        <v>0</v>
      </c>
      <c r="M11" s="6">
        <v>0</v>
      </c>
      <c r="N11" s="7">
        <f t="shared" si="0"/>
        <v>0</v>
      </c>
    </row>
    <row r="12" spans="1:14" ht="57.5" x14ac:dyDescent="0.35">
      <c r="A12" s="2">
        <v>151</v>
      </c>
      <c r="B12" s="3" t="s">
        <v>234</v>
      </c>
      <c r="C12" s="2" t="s">
        <v>37</v>
      </c>
      <c r="D12" s="4" t="s">
        <v>38</v>
      </c>
      <c r="E12" s="2" t="s">
        <v>39</v>
      </c>
      <c r="F12" s="2" t="s">
        <v>114</v>
      </c>
      <c r="G12" s="4" t="s">
        <v>115</v>
      </c>
      <c r="H12" s="4" t="s">
        <v>21</v>
      </c>
      <c r="I12" s="4" t="s">
        <v>155</v>
      </c>
      <c r="J12" s="5">
        <v>40000</v>
      </c>
      <c r="K12" s="6">
        <v>0</v>
      </c>
      <c r="L12" s="6">
        <v>0</v>
      </c>
      <c r="M12" s="6">
        <v>0</v>
      </c>
      <c r="N12" s="7">
        <f t="shared" si="0"/>
        <v>0</v>
      </c>
    </row>
    <row r="13" spans="1:14" ht="69" x14ac:dyDescent="0.35">
      <c r="A13" s="8">
        <v>152</v>
      </c>
      <c r="B13" s="9" t="s">
        <v>234</v>
      </c>
      <c r="C13" s="8" t="s">
        <v>37</v>
      </c>
      <c r="D13" s="10" t="s">
        <v>38</v>
      </c>
      <c r="E13" s="8" t="s">
        <v>39</v>
      </c>
      <c r="F13" s="8" t="s">
        <v>117</v>
      </c>
      <c r="G13" s="10" t="s">
        <v>118</v>
      </c>
      <c r="H13" s="10" t="s">
        <v>28</v>
      </c>
      <c r="I13" s="10" t="s">
        <v>246</v>
      </c>
      <c r="J13" s="11">
        <v>18000</v>
      </c>
      <c r="K13" s="6">
        <v>0</v>
      </c>
      <c r="L13" s="6">
        <v>0</v>
      </c>
      <c r="M13" s="6">
        <v>0</v>
      </c>
      <c r="N13" s="7">
        <f t="shared" si="0"/>
        <v>0</v>
      </c>
    </row>
    <row r="14" spans="1:14" ht="57.5" x14ac:dyDescent="0.35">
      <c r="A14" s="2">
        <v>153</v>
      </c>
      <c r="B14" s="3" t="s">
        <v>234</v>
      </c>
      <c r="C14" s="2" t="s">
        <v>47</v>
      </c>
      <c r="D14" s="4" t="s">
        <v>48</v>
      </c>
      <c r="E14" s="2" t="s">
        <v>49</v>
      </c>
      <c r="F14" s="2" t="s">
        <v>156</v>
      </c>
      <c r="G14" s="4" t="s">
        <v>157</v>
      </c>
      <c r="H14" s="4" t="s">
        <v>45</v>
      </c>
      <c r="I14" s="4" t="s">
        <v>247</v>
      </c>
      <c r="J14" s="5">
        <v>4000</v>
      </c>
      <c r="K14" s="6">
        <v>0</v>
      </c>
      <c r="L14" s="6">
        <v>0</v>
      </c>
      <c r="M14" s="6">
        <v>0</v>
      </c>
      <c r="N14" s="7">
        <f t="shared" si="0"/>
        <v>0</v>
      </c>
    </row>
    <row r="15" spans="1:14" ht="57.5" x14ac:dyDescent="0.35">
      <c r="A15" s="8">
        <v>154</v>
      </c>
      <c r="B15" s="9" t="s">
        <v>234</v>
      </c>
      <c r="C15" s="8" t="s">
        <v>47</v>
      </c>
      <c r="D15" s="10" t="s">
        <v>48</v>
      </c>
      <c r="E15" s="8" t="s">
        <v>49</v>
      </c>
      <c r="F15" s="8" t="s">
        <v>50</v>
      </c>
      <c r="G15" s="10" t="s">
        <v>51</v>
      </c>
      <c r="H15" s="10" t="s">
        <v>21</v>
      </c>
      <c r="I15" s="10" t="s">
        <v>248</v>
      </c>
      <c r="J15" s="11">
        <v>7000</v>
      </c>
      <c r="K15" s="6">
        <v>0</v>
      </c>
      <c r="L15" s="6">
        <v>0</v>
      </c>
      <c r="M15" s="6">
        <v>0</v>
      </c>
      <c r="N15" s="7">
        <f t="shared" si="0"/>
        <v>0</v>
      </c>
    </row>
    <row r="16" spans="1:14" ht="57.5" x14ac:dyDescent="0.35">
      <c r="A16" s="2">
        <v>155</v>
      </c>
      <c r="B16" s="3" t="s">
        <v>234</v>
      </c>
      <c r="C16" s="2" t="s">
        <v>47</v>
      </c>
      <c r="D16" s="4" t="s">
        <v>48</v>
      </c>
      <c r="E16" s="2" t="s">
        <v>49</v>
      </c>
      <c r="F16" s="2" t="s">
        <v>126</v>
      </c>
      <c r="G16" s="4" t="s">
        <v>127</v>
      </c>
      <c r="H16" s="4" t="s">
        <v>73</v>
      </c>
      <c r="I16" s="4" t="s">
        <v>249</v>
      </c>
      <c r="J16" s="5">
        <v>2500</v>
      </c>
      <c r="K16" s="6">
        <v>0</v>
      </c>
      <c r="L16" s="6">
        <v>0</v>
      </c>
      <c r="M16" s="6">
        <v>0</v>
      </c>
      <c r="N16" s="7">
        <f t="shared" si="0"/>
        <v>0</v>
      </c>
    </row>
    <row r="17" spans="1:14" ht="57.5" x14ac:dyDescent="0.35">
      <c r="A17" s="8">
        <v>156</v>
      </c>
      <c r="B17" s="9" t="s">
        <v>234</v>
      </c>
      <c r="C17" s="8" t="s">
        <v>47</v>
      </c>
      <c r="D17" s="10" t="s">
        <v>48</v>
      </c>
      <c r="E17" s="8" t="s">
        <v>49</v>
      </c>
      <c r="F17" s="8" t="s">
        <v>126</v>
      </c>
      <c r="G17" s="10" t="s">
        <v>127</v>
      </c>
      <c r="H17" s="10" t="s">
        <v>28</v>
      </c>
      <c r="I17" s="10" t="s">
        <v>122</v>
      </c>
      <c r="J17" s="11">
        <v>2000</v>
      </c>
      <c r="K17" s="6">
        <v>0</v>
      </c>
      <c r="L17" s="6">
        <v>0</v>
      </c>
      <c r="M17" s="6">
        <v>0</v>
      </c>
      <c r="N17" s="7">
        <f t="shared" si="0"/>
        <v>0</v>
      </c>
    </row>
    <row r="18" spans="1:14" ht="57.5" x14ac:dyDescent="0.35">
      <c r="A18" s="2">
        <v>157</v>
      </c>
      <c r="B18" s="3" t="s">
        <v>234</v>
      </c>
      <c r="C18" s="2" t="s">
        <v>47</v>
      </c>
      <c r="D18" s="4" t="s">
        <v>48</v>
      </c>
      <c r="E18" s="2" t="s">
        <v>49</v>
      </c>
      <c r="F18" s="2" t="s">
        <v>126</v>
      </c>
      <c r="G18" s="4" t="s">
        <v>127</v>
      </c>
      <c r="H18" s="4" t="s">
        <v>28</v>
      </c>
      <c r="I18" s="4" t="s">
        <v>250</v>
      </c>
      <c r="J18" s="5">
        <v>7500</v>
      </c>
      <c r="K18" s="6">
        <v>0</v>
      </c>
      <c r="L18" s="6">
        <v>0</v>
      </c>
      <c r="M18" s="6">
        <v>0</v>
      </c>
      <c r="N18" s="7">
        <f t="shared" si="0"/>
        <v>0</v>
      </c>
    </row>
    <row r="19" spans="1:14" ht="57.5" x14ac:dyDescent="0.35">
      <c r="A19" s="8">
        <v>158</v>
      </c>
      <c r="B19" s="9" t="s">
        <v>234</v>
      </c>
      <c r="C19" s="8" t="s">
        <v>47</v>
      </c>
      <c r="D19" s="10" t="s">
        <v>48</v>
      </c>
      <c r="E19" s="8" t="s">
        <v>49</v>
      </c>
      <c r="F19" s="8" t="s">
        <v>126</v>
      </c>
      <c r="G19" s="10" t="s">
        <v>127</v>
      </c>
      <c r="H19" s="10" t="s">
        <v>21</v>
      </c>
      <c r="I19" s="10" t="s">
        <v>251</v>
      </c>
      <c r="J19" s="11">
        <v>3000</v>
      </c>
      <c r="K19" s="6">
        <v>0</v>
      </c>
      <c r="L19" s="6">
        <v>0</v>
      </c>
      <c r="M19" s="6">
        <v>0</v>
      </c>
      <c r="N19" s="7">
        <f t="shared" si="0"/>
        <v>0</v>
      </c>
    </row>
    <row r="20" spans="1:14" ht="57.5" x14ac:dyDescent="0.35">
      <c r="A20" s="2">
        <v>159</v>
      </c>
      <c r="B20" s="3" t="s">
        <v>234</v>
      </c>
      <c r="C20" s="2" t="s">
        <v>47</v>
      </c>
      <c r="D20" s="4" t="s">
        <v>48</v>
      </c>
      <c r="E20" s="2" t="s">
        <v>49</v>
      </c>
      <c r="F20" s="2" t="s">
        <v>126</v>
      </c>
      <c r="G20" s="4" t="s">
        <v>127</v>
      </c>
      <c r="H20" s="4" t="s">
        <v>21</v>
      </c>
      <c r="I20" s="4" t="s">
        <v>252</v>
      </c>
      <c r="J20" s="5">
        <v>5000</v>
      </c>
      <c r="K20" s="6">
        <v>0</v>
      </c>
      <c r="L20" s="6">
        <v>0</v>
      </c>
      <c r="M20" s="6">
        <v>0</v>
      </c>
      <c r="N20" s="7">
        <f t="shared" si="0"/>
        <v>0</v>
      </c>
    </row>
    <row r="21" spans="1:14" ht="57.5" x14ac:dyDescent="0.35">
      <c r="A21" s="8">
        <v>160</v>
      </c>
      <c r="B21" s="9" t="s">
        <v>234</v>
      </c>
      <c r="C21" s="8" t="s">
        <v>96</v>
      </c>
      <c r="D21" s="10" t="s">
        <v>97</v>
      </c>
      <c r="E21" s="8" t="s">
        <v>98</v>
      </c>
      <c r="F21" s="8" t="s">
        <v>206</v>
      </c>
      <c r="G21" s="10" t="s">
        <v>207</v>
      </c>
      <c r="H21" s="10" t="s">
        <v>73</v>
      </c>
      <c r="I21" s="10" t="s">
        <v>253</v>
      </c>
      <c r="J21" s="11">
        <v>13500</v>
      </c>
      <c r="K21" s="6">
        <v>0</v>
      </c>
      <c r="L21" s="6">
        <v>0</v>
      </c>
      <c r="M21" s="6">
        <v>0</v>
      </c>
      <c r="N21" s="7">
        <f t="shared" si="0"/>
        <v>0</v>
      </c>
    </row>
    <row r="22" spans="1:14" ht="57.5" x14ac:dyDescent="0.35">
      <c r="A22" s="2">
        <v>161</v>
      </c>
      <c r="B22" s="3" t="s">
        <v>234</v>
      </c>
      <c r="C22" s="2" t="s">
        <v>60</v>
      </c>
      <c r="D22" s="4" t="s">
        <v>61</v>
      </c>
      <c r="E22" s="2" t="s">
        <v>62</v>
      </c>
      <c r="F22" s="2" t="s">
        <v>63</v>
      </c>
      <c r="G22" s="4" t="s">
        <v>64</v>
      </c>
      <c r="H22" s="4" t="s">
        <v>21</v>
      </c>
      <c r="I22" s="4" t="s">
        <v>254</v>
      </c>
      <c r="J22" s="5">
        <v>4000</v>
      </c>
      <c r="K22" s="6">
        <v>0</v>
      </c>
      <c r="L22" s="6">
        <v>0</v>
      </c>
      <c r="M22" s="6">
        <v>0</v>
      </c>
      <c r="N22" s="7">
        <f t="shared" si="0"/>
        <v>0</v>
      </c>
    </row>
    <row r="23" spans="1:14" ht="46" x14ac:dyDescent="0.35">
      <c r="A23" s="8">
        <v>162</v>
      </c>
      <c r="B23" s="9" t="s">
        <v>234</v>
      </c>
      <c r="C23" s="8" t="s">
        <v>60</v>
      </c>
      <c r="D23" s="10" t="s">
        <v>61</v>
      </c>
      <c r="E23" s="8" t="s">
        <v>62</v>
      </c>
      <c r="F23" s="8" t="s">
        <v>63</v>
      </c>
      <c r="G23" s="10" t="s">
        <v>64</v>
      </c>
      <c r="H23" s="10" t="s">
        <v>21</v>
      </c>
      <c r="I23" s="10" t="s">
        <v>255</v>
      </c>
      <c r="J23" s="11">
        <v>4000</v>
      </c>
      <c r="K23" s="6">
        <v>0</v>
      </c>
      <c r="L23" s="6">
        <v>0</v>
      </c>
      <c r="M23" s="6">
        <v>0</v>
      </c>
      <c r="N23" s="7">
        <f t="shared" si="0"/>
        <v>0</v>
      </c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263B-6D6A-4068-BBCC-955CAC4B89AD}">
  <dimension ref="A1:N6"/>
  <sheetViews>
    <sheetView workbookViewId="0">
      <selection activeCell="A2" sqref="A2:N6"/>
    </sheetView>
  </sheetViews>
  <sheetFormatPr defaultRowHeight="14.5" x14ac:dyDescent="0.35"/>
  <cols>
    <col min="2" max="2" width="13.36328125" customWidth="1"/>
    <col min="10" max="10" width="10.6328125" bestFit="1" customWidth="1"/>
  </cols>
  <sheetData>
    <row r="1" spans="1:14" ht="39" x14ac:dyDescent="0.3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</row>
    <row r="2" spans="1:14" ht="46" x14ac:dyDescent="0.35">
      <c r="A2" s="2">
        <v>163</v>
      </c>
      <c r="B2" s="3" t="s">
        <v>256</v>
      </c>
      <c r="C2" s="2" t="s">
        <v>30</v>
      </c>
      <c r="D2" s="4" t="s">
        <v>31</v>
      </c>
      <c r="E2" s="2" t="s">
        <v>32</v>
      </c>
      <c r="F2" s="2" t="s">
        <v>133</v>
      </c>
      <c r="G2" s="4" t="s">
        <v>134</v>
      </c>
      <c r="H2" s="4" t="s">
        <v>73</v>
      </c>
      <c r="I2" s="4" t="s">
        <v>257</v>
      </c>
      <c r="J2" s="5">
        <v>40000</v>
      </c>
      <c r="K2" s="6">
        <v>0</v>
      </c>
      <c r="L2" s="6">
        <v>0</v>
      </c>
      <c r="M2" s="6">
        <v>0</v>
      </c>
      <c r="N2" s="7">
        <f t="shared" ref="N2:N6" si="0">IF(J2=0,0,M2/J2)</f>
        <v>0</v>
      </c>
    </row>
    <row r="3" spans="1:14" ht="80.5" x14ac:dyDescent="0.35">
      <c r="A3" s="8">
        <v>164</v>
      </c>
      <c r="B3" s="9" t="s">
        <v>256</v>
      </c>
      <c r="C3" s="8" t="s">
        <v>37</v>
      </c>
      <c r="D3" s="10" t="s">
        <v>38</v>
      </c>
      <c r="E3" s="8" t="s">
        <v>39</v>
      </c>
      <c r="F3" s="8" t="s">
        <v>91</v>
      </c>
      <c r="G3" s="10" t="s">
        <v>92</v>
      </c>
      <c r="H3" s="10" t="s">
        <v>73</v>
      </c>
      <c r="I3" s="10" t="s">
        <v>258</v>
      </c>
      <c r="J3" s="11">
        <v>30000</v>
      </c>
      <c r="K3" s="6">
        <v>0</v>
      </c>
      <c r="L3" s="6">
        <v>0</v>
      </c>
      <c r="M3" s="6">
        <v>0</v>
      </c>
      <c r="N3" s="7">
        <f t="shared" si="0"/>
        <v>0</v>
      </c>
    </row>
    <row r="4" spans="1:14" ht="46" x14ac:dyDescent="0.35">
      <c r="A4" s="2">
        <v>165</v>
      </c>
      <c r="B4" s="3" t="s">
        <v>256</v>
      </c>
      <c r="C4" s="2" t="s">
        <v>37</v>
      </c>
      <c r="D4" s="4" t="s">
        <v>38</v>
      </c>
      <c r="E4" s="2" t="s">
        <v>39</v>
      </c>
      <c r="F4" s="2" t="s">
        <v>43</v>
      </c>
      <c r="G4" s="4" t="s">
        <v>44</v>
      </c>
      <c r="H4" s="4" t="s">
        <v>45</v>
      </c>
      <c r="I4" s="4" t="s">
        <v>46</v>
      </c>
      <c r="J4" s="5">
        <v>85500</v>
      </c>
      <c r="K4" s="6">
        <v>0</v>
      </c>
      <c r="L4" s="6">
        <v>0</v>
      </c>
      <c r="M4" s="6">
        <v>0</v>
      </c>
      <c r="N4" s="7">
        <f t="shared" si="0"/>
        <v>0</v>
      </c>
    </row>
    <row r="5" spans="1:14" ht="69" x14ac:dyDescent="0.35">
      <c r="A5" s="8">
        <v>166</v>
      </c>
      <c r="B5" s="9" t="s">
        <v>256</v>
      </c>
      <c r="C5" s="8" t="s">
        <v>96</v>
      </c>
      <c r="D5" s="10" t="s">
        <v>97</v>
      </c>
      <c r="E5" s="8" t="s">
        <v>98</v>
      </c>
      <c r="F5" s="8" t="s">
        <v>259</v>
      </c>
      <c r="G5" s="10" t="s">
        <v>260</v>
      </c>
      <c r="H5" s="10" t="s">
        <v>35</v>
      </c>
      <c r="I5" s="10" t="s">
        <v>261</v>
      </c>
      <c r="J5" s="11">
        <v>40000</v>
      </c>
      <c r="K5" s="6">
        <v>0</v>
      </c>
      <c r="L5" s="6">
        <v>0</v>
      </c>
      <c r="M5" s="6">
        <v>0</v>
      </c>
      <c r="N5" s="7">
        <f t="shared" si="0"/>
        <v>0</v>
      </c>
    </row>
    <row r="6" spans="1:14" ht="92" x14ac:dyDescent="0.35">
      <c r="A6" s="2">
        <v>167</v>
      </c>
      <c r="B6" s="3" t="s">
        <v>256</v>
      </c>
      <c r="C6" s="2" t="s">
        <v>96</v>
      </c>
      <c r="D6" s="4" t="s">
        <v>97</v>
      </c>
      <c r="E6" s="2" t="s">
        <v>98</v>
      </c>
      <c r="F6" s="2" t="s">
        <v>206</v>
      </c>
      <c r="G6" s="4" t="s">
        <v>207</v>
      </c>
      <c r="H6" s="4" t="s">
        <v>73</v>
      </c>
      <c r="I6" s="4" t="s">
        <v>262</v>
      </c>
      <c r="J6" s="5">
        <v>35500</v>
      </c>
      <c r="K6" s="6">
        <v>0</v>
      </c>
      <c r="L6" s="6">
        <v>0</v>
      </c>
      <c r="M6" s="6">
        <v>0</v>
      </c>
      <c r="N6" s="7">
        <f t="shared" si="0"/>
        <v>0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E5C90-2D66-4A6F-B28B-FFB3BC5F5398}">
  <dimension ref="A1:N21"/>
  <sheetViews>
    <sheetView workbookViewId="0">
      <selection activeCell="O2" sqref="O2"/>
    </sheetView>
  </sheetViews>
  <sheetFormatPr defaultRowHeight="14.5" x14ac:dyDescent="0.35"/>
  <cols>
    <col min="2" max="2" width="17.7265625" customWidth="1"/>
    <col min="10" max="10" width="10.6328125" bestFit="1" customWidth="1"/>
  </cols>
  <sheetData>
    <row r="1" spans="1:14" ht="39" x14ac:dyDescent="0.3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</row>
    <row r="2" spans="1:14" ht="57.5" x14ac:dyDescent="0.35">
      <c r="A2" s="8">
        <v>168</v>
      </c>
      <c r="B2" s="9" t="s">
        <v>263</v>
      </c>
      <c r="C2" s="8" t="s">
        <v>188</v>
      </c>
      <c r="D2" s="10" t="s">
        <v>189</v>
      </c>
      <c r="E2" s="8" t="s">
        <v>190</v>
      </c>
      <c r="F2" s="8" t="s">
        <v>191</v>
      </c>
      <c r="G2" s="10" t="s">
        <v>192</v>
      </c>
      <c r="H2" s="10" t="s">
        <v>28</v>
      </c>
      <c r="I2" s="10" t="s">
        <v>193</v>
      </c>
      <c r="J2" s="11">
        <v>10000</v>
      </c>
      <c r="K2" s="6">
        <v>0</v>
      </c>
      <c r="L2" s="6">
        <v>0</v>
      </c>
      <c r="M2" s="6">
        <v>0</v>
      </c>
      <c r="N2" s="7">
        <f t="shared" ref="N2:N21" si="0">IF(J2=0,0,M2/J2)</f>
        <v>0</v>
      </c>
    </row>
    <row r="3" spans="1:14" ht="57.5" x14ac:dyDescent="0.35">
      <c r="A3" s="2">
        <v>169</v>
      </c>
      <c r="B3" s="3" t="s">
        <v>263</v>
      </c>
      <c r="C3" s="2" t="s">
        <v>75</v>
      </c>
      <c r="D3" s="4" t="s">
        <v>76</v>
      </c>
      <c r="E3" s="2" t="s">
        <v>70</v>
      </c>
      <c r="F3" s="2" t="s">
        <v>77</v>
      </c>
      <c r="G3" s="4" t="s">
        <v>78</v>
      </c>
      <c r="H3" s="4" t="s">
        <v>58</v>
      </c>
      <c r="I3" s="4" t="s">
        <v>264</v>
      </c>
      <c r="J3" s="5">
        <v>5000</v>
      </c>
      <c r="K3" s="6">
        <v>0</v>
      </c>
      <c r="L3" s="6">
        <v>0</v>
      </c>
      <c r="M3" s="6">
        <v>0</v>
      </c>
      <c r="N3" s="7">
        <f t="shared" si="0"/>
        <v>0</v>
      </c>
    </row>
    <row r="4" spans="1:14" ht="57.5" x14ac:dyDescent="0.35">
      <c r="A4" s="8">
        <v>170</v>
      </c>
      <c r="B4" s="9" t="s">
        <v>263</v>
      </c>
      <c r="C4" s="8" t="s">
        <v>75</v>
      </c>
      <c r="D4" s="10" t="s">
        <v>76</v>
      </c>
      <c r="E4" s="8" t="s">
        <v>70</v>
      </c>
      <c r="F4" s="8" t="s">
        <v>77</v>
      </c>
      <c r="G4" s="10" t="s">
        <v>78</v>
      </c>
      <c r="H4" s="10" t="s">
        <v>28</v>
      </c>
      <c r="I4" s="10" t="s">
        <v>265</v>
      </c>
      <c r="J4" s="11">
        <v>5000</v>
      </c>
      <c r="K4" s="6">
        <v>0</v>
      </c>
      <c r="L4" s="6">
        <v>0</v>
      </c>
      <c r="M4" s="6">
        <v>0</v>
      </c>
      <c r="N4" s="7">
        <f t="shared" si="0"/>
        <v>0</v>
      </c>
    </row>
    <row r="5" spans="1:14" ht="57.5" x14ac:dyDescent="0.35">
      <c r="A5" s="2">
        <v>171</v>
      </c>
      <c r="B5" s="3" t="s">
        <v>263</v>
      </c>
      <c r="C5" s="2" t="s">
        <v>16</v>
      </c>
      <c r="D5" s="4" t="s">
        <v>17</v>
      </c>
      <c r="E5" s="2" t="s">
        <v>18</v>
      </c>
      <c r="F5" s="2" t="s">
        <v>19</v>
      </c>
      <c r="G5" s="4" t="s">
        <v>20</v>
      </c>
      <c r="H5" s="4" t="s">
        <v>21</v>
      </c>
      <c r="I5" s="4" t="s">
        <v>144</v>
      </c>
      <c r="J5" s="5">
        <v>5500</v>
      </c>
      <c r="K5" s="6">
        <v>0</v>
      </c>
      <c r="L5" s="6">
        <v>0</v>
      </c>
      <c r="M5" s="6">
        <v>0</v>
      </c>
      <c r="N5" s="7">
        <f t="shared" si="0"/>
        <v>0</v>
      </c>
    </row>
    <row r="6" spans="1:14" ht="57.5" x14ac:dyDescent="0.35">
      <c r="A6" s="8">
        <v>172</v>
      </c>
      <c r="B6" s="9" t="s">
        <v>263</v>
      </c>
      <c r="C6" s="8" t="s">
        <v>23</v>
      </c>
      <c r="D6" s="10" t="s">
        <v>24</v>
      </c>
      <c r="E6" s="8" t="s">
        <v>25</v>
      </c>
      <c r="F6" s="8" t="s">
        <v>26</v>
      </c>
      <c r="G6" s="10" t="s">
        <v>27</v>
      </c>
      <c r="H6" s="10" t="s">
        <v>28</v>
      </c>
      <c r="I6" s="10" t="s">
        <v>266</v>
      </c>
      <c r="J6" s="11">
        <v>20000</v>
      </c>
      <c r="K6" s="6">
        <v>0</v>
      </c>
      <c r="L6" s="6">
        <v>0</v>
      </c>
      <c r="M6" s="6">
        <v>0</v>
      </c>
      <c r="N6" s="7">
        <f t="shared" si="0"/>
        <v>0</v>
      </c>
    </row>
    <row r="7" spans="1:14" ht="57.5" x14ac:dyDescent="0.35">
      <c r="A7" s="2">
        <v>173</v>
      </c>
      <c r="B7" s="3" t="s">
        <v>263</v>
      </c>
      <c r="C7" s="2" t="s">
        <v>30</v>
      </c>
      <c r="D7" s="4" t="s">
        <v>31</v>
      </c>
      <c r="E7" s="2" t="s">
        <v>32</v>
      </c>
      <c r="F7" s="2" t="s">
        <v>133</v>
      </c>
      <c r="G7" s="4" t="s">
        <v>134</v>
      </c>
      <c r="H7" s="4" t="s">
        <v>45</v>
      </c>
      <c r="I7" s="4" t="s">
        <v>267</v>
      </c>
      <c r="J7" s="5">
        <v>5000</v>
      </c>
      <c r="K7" s="6">
        <v>0</v>
      </c>
      <c r="L7" s="6">
        <v>0</v>
      </c>
      <c r="M7" s="6">
        <v>0</v>
      </c>
      <c r="N7" s="7">
        <f t="shared" si="0"/>
        <v>0</v>
      </c>
    </row>
    <row r="8" spans="1:14" ht="46" x14ac:dyDescent="0.35">
      <c r="A8" s="8">
        <v>174</v>
      </c>
      <c r="B8" s="9" t="s">
        <v>263</v>
      </c>
      <c r="C8" s="8" t="s">
        <v>30</v>
      </c>
      <c r="D8" s="10" t="s">
        <v>31</v>
      </c>
      <c r="E8" s="8" t="s">
        <v>32</v>
      </c>
      <c r="F8" s="8" t="s">
        <v>133</v>
      </c>
      <c r="G8" s="10" t="s">
        <v>134</v>
      </c>
      <c r="H8" s="10" t="s">
        <v>45</v>
      </c>
      <c r="I8" s="10" t="s">
        <v>268</v>
      </c>
      <c r="J8" s="11">
        <v>5000</v>
      </c>
      <c r="K8" s="6">
        <v>0</v>
      </c>
      <c r="L8" s="6">
        <v>0</v>
      </c>
      <c r="M8" s="6">
        <v>0</v>
      </c>
      <c r="N8" s="7">
        <f t="shared" si="0"/>
        <v>0</v>
      </c>
    </row>
    <row r="9" spans="1:14" ht="46" x14ac:dyDescent="0.35">
      <c r="A9" s="2">
        <v>175</v>
      </c>
      <c r="B9" s="3" t="s">
        <v>263</v>
      </c>
      <c r="C9" s="2" t="s">
        <v>30</v>
      </c>
      <c r="D9" s="4" t="s">
        <v>31</v>
      </c>
      <c r="E9" s="2" t="s">
        <v>32</v>
      </c>
      <c r="F9" s="2" t="s">
        <v>133</v>
      </c>
      <c r="G9" s="4" t="s">
        <v>134</v>
      </c>
      <c r="H9" s="4" t="s">
        <v>28</v>
      </c>
      <c r="I9" s="4" t="s">
        <v>198</v>
      </c>
      <c r="J9" s="5">
        <v>15000</v>
      </c>
      <c r="K9" s="6">
        <v>0</v>
      </c>
      <c r="L9" s="6">
        <v>0</v>
      </c>
      <c r="M9" s="6">
        <v>0</v>
      </c>
      <c r="N9" s="7">
        <f t="shared" si="0"/>
        <v>0</v>
      </c>
    </row>
    <row r="10" spans="1:14" ht="46" x14ac:dyDescent="0.35">
      <c r="A10" s="8">
        <v>176</v>
      </c>
      <c r="B10" s="9" t="s">
        <v>263</v>
      </c>
      <c r="C10" s="8" t="s">
        <v>199</v>
      </c>
      <c r="D10" s="10" t="s">
        <v>200</v>
      </c>
      <c r="E10" s="8" t="s">
        <v>39</v>
      </c>
      <c r="F10" s="8" t="s">
        <v>201</v>
      </c>
      <c r="G10" s="10" t="s">
        <v>202</v>
      </c>
      <c r="H10" s="10" t="s">
        <v>73</v>
      </c>
      <c r="I10" s="10" t="s">
        <v>269</v>
      </c>
      <c r="J10" s="11">
        <v>15000</v>
      </c>
      <c r="K10" s="6">
        <v>0</v>
      </c>
      <c r="L10" s="6">
        <v>0</v>
      </c>
      <c r="M10" s="6">
        <v>0</v>
      </c>
      <c r="N10" s="7">
        <f t="shared" si="0"/>
        <v>0</v>
      </c>
    </row>
    <row r="11" spans="1:14" ht="69" x14ac:dyDescent="0.35">
      <c r="A11" s="2">
        <v>177</v>
      </c>
      <c r="B11" s="3" t="s">
        <v>263</v>
      </c>
      <c r="C11" s="2" t="s">
        <v>37</v>
      </c>
      <c r="D11" s="4" t="s">
        <v>38</v>
      </c>
      <c r="E11" s="2" t="s">
        <v>39</v>
      </c>
      <c r="F11" s="2" t="s">
        <v>91</v>
      </c>
      <c r="G11" s="4" t="s">
        <v>92</v>
      </c>
      <c r="H11" s="4" t="s">
        <v>45</v>
      </c>
      <c r="I11" s="4" t="s">
        <v>270</v>
      </c>
      <c r="J11" s="5">
        <v>30500</v>
      </c>
      <c r="K11" s="6">
        <v>0</v>
      </c>
      <c r="L11" s="6">
        <v>0</v>
      </c>
      <c r="M11" s="6">
        <v>0</v>
      </c>
      <c r="N11" s="7">
        <f t="shared" si="0"/>
        <v>0</v>
      </c>
    </row>
    <row r="12" spans="1:14" ht="80.5" x14ac:dyDescent="0.35">
      <c r="A12" s="8">
        <v>178</v>
      </c>
      <c r="B12" s="9" t="s">
        <v>263</v>
      </c>
      <c r="C12" s="8" t="s">
        <v>37</v>
      </c>
      <c r="D12" s="10" t="s">
        <v>38</v>
      </c>
      <c r="E12" s="8" t="s">
        <v>39</v>
      </c>
      <c r="F12" s="8" t="s">
        <v>114</v>
      </c>
      <c r="G12" s="10" t="s">
        <v>115</v>
      </c>
      <c r="H12" s="10" t="s">
        <v>73</v>
      </c>
      <c r="I12" s="10" t="s">
        <v>271</v>
      </c>
      <c r="J12" s="11">
        <v>25000</v>
      </c>
      <c r="K12" s="6">
        <v>0</v>
      </c>
      <c r="L12" s="6">
        <v>0</v>
      </c>
      <c r="M12" s="6">
        <v>0</v>
      </c>
      <c r="N12" s="7">
        <f t="shared" si="0"/>
        <v>0</v>
      </c>
    </row>
    <row r="13" spans="1:14" ht="80.5" x14ac:dyDescent="0.35">
      <c r="A13" s="2">
        <v>179</v>
      </c>
      <c r="B13" s="3" t="s">
        <v>263</v>
      </c>
      <c r="C13" s="2" t="s">
        <v>37</v>
      </c>
      <c r="D13" s="4" t="s">
        <v>38</v>
      </c>
      <c r="E13" s="2" t="s">
        <v>39</v>
      </c>
      <c r="F13" s="2" t="s">
        <v>114</v>
      </c>
      <c r="G13" s="4" t="s">
        <v>115</v>
      </c>
      <c r="H13" s="4" t="s">
        <v>73</v>
      </c>
      <c r="I13" s="4" t="s">
        <v>272</v>
      </c>
      <c r="J13" s="5">
        <v>20000</v>
      </c>
      <c r="K13" s="6">
        <v>0</v>
      </c>
      <c r="L13" s="6">
        <v>0</v>
      </c>
      <c r="M13" s="6">
        <v>0</v>
      </c>
      <c r="N13" s="7">
        <f t="shared" si="0"/>
        <v>0</v>
      </c>
    </row>
    <row r="14" spans="1:14" ht="57.5" x14ac:dyDescent="0.35">
      <c r="A14" s="8">
        <v>180</v>
      </c>
      <c r="B14" s="9" t="s">
        <v>263</v>
      </c>
      <c r="C14" s="8" t="s">
        <v>37</v>
      </c>
      <c r="D14" s="10" t="s">
        <v>38</v>
      </c>
      <c r="E14" s="8" t="s">
        <v>39</v>
      </c>
      <c r="F14" s="8" t="s">
        <v>114</v>
      </c>
      <c r="G14" s="10" t="s">
        <v>115</v>
      </c>
      <c r="H14" s="10" t="s">
        <v>21</v>
      </c>
      <c r="I14" s="10" t="s">
        <v>155</v>
      </c>
      <c r="J14" s="11">
        <v>30000</v>
      </c>
      <c r="K14" s="6">
        <v>0</v>
      </c>
      <c r="L14" s="6">
        <v>0</v>
      </c>
      <c r="M14" s="6">
        <v>0</v>
      </c>
      <c r="N14" s="7">
        <f t="shared" si="0"/>
        <v>0</v>
      </c>
    </row>
    <row r="15" spans="1:14" ht="69" x14ac:dyDescent="0.35">
      <c r="A15" s="2">
        <v>181</v>
      </c>
      <c r="B15" s="3" t="s">
        <v>263</v>
      </c>
      <c r="C15" s="2" t="s">
        <v>37</v>
      </c>
      <c r="D15" s="4" t="s">
        <v>38</v>
      </c>
      <c r="E15" s="2" t="s">
        <v>39</v>
      </c>
      <c r="F15" s="2" t="s">
        <v>117</v>
      </c>
      <c r="G15" s="4" t="s">
        <v>118</v>
      </c>
      <c r="H15" s="4" t="s">
        <v>28</v>
      </c>
      <c r="I15" s="4" t="s">
        <v>246</v>
      </c>
      <c r="J15" s="5">
        <v>20000</v>
      </c>
      <c r="K15" s="6">
        <v>0</v>
      </c>
      <c r="L15" s="6">
        <v>0</v>
      </c>
      <c r="M15" s="6">
        <v>0</v>
      </c>
      <c r="N15" s="7">
        <f t="shared" si="0"/>
        <v>0</v>
      </c>
    </row>
    <row r="16" spans="1:14" ht="57.5" x14ac:dyDescent="0.35">
      <c r="A16" s="8">
        <v>182</v>
      </c>
      <c r="B16" s="9" t="s">
        <v>263</v>
      </c>
      <c r="C16" s="8" t="s">
        <v>47</v>
      </c>
      <c r="D16" s="10" t="s">
        <v>48</v>
      </c>
      <c r="E16" s="8" t="s">
        <v>49</v>
      </c>
      <c r="F16" s="8" t="s">
        <v>126</v>
      </c>
      <c r="G16" s="10" t="s">
        <v>127</v>
      </c>
      <c r="H16" s="10" t="s">
        <v>45</v>
      </c>
      <c r="I16" s="10" t="s">
        <v>264</v>
      </c>
      <c r="J16" s="11">
        <v>10000</v>
      </c>
      <c r="K16" s="6">
        <v>0</v>
      </c>
      <c r="L16" s="6">
        <v>0</v>
      </c>
      <c r="M16" s="6">
        <v>0</v>
      </c>
      <c r="N16" s="7">
        <f t="shared" si="0"/>
        <v>0</v>
      </c>
    </row>
    <row r="17" spans="1:14" ht="69" x14ac:dyDescent="0.35">
      <c r="A17" s="2">
        <v>183</v>
      </c>
      <c r="B17" s="3" t="s">
        <v>263</v>
      </c>
      <c r="C17" s="2" t="s">
        <v>47</v>
      </c>
      <c r="D17" s="4" t="s">
        <v>48</v>
      </c>
      <c r="E17" s="2" t="s">
        <v>49</v>
      </c>
      <c r="F17" s="2" t="s">
        <v>126</v>
      </c>
      <c r="G17" s="4" t="s">
        <v>127</v>
      </c>
      <c r="H17" s="4" t="s">
        <v>28</v>
      </c>
      <c r="I17" s="4" t="s">
        <v>273</v>
      </c>
      <c r="J17" s="5">
        <v>10000</v>
      </c>
      <c r="K17" s="6">
        <v>0</v>
      </c>
      <c r="L17" s="6">
        <v>0</v>
      </c>
      <c r="M17" s="6">
        <v>0</v>
      </c>
      <c r="N17" s="7">
        <f t="shared" si="0"/>
        <v>0</v>
      </c>
    </row>
    <row r="18" spans="1:14" ht="57.5" x14ac:dyDescent="0.35">
      <c r="A18" s="8">
        <v>184</v>
      </c>
      <c r="B18" s="9" t="s">
        <v>263</v>
      </c>
      <c r="C18" s="8" t="s">
        <v>47</v>
      </c>
      <c r="D18" s="10" t="s">
        <v>48</v>
      </c>
      <c r="E18" s="8" t="s">
        <v>49</v>
      </c>
      <c r="F18" s="8" t="s">
        <v>126</v>
      </c>
      <c r="G18" s="10" t="s">
        <v>127</v>
      </c>
      <c r="H18" s="10" t="s">
        <v>28</v>
      </c>
      <c r="I18" s="10" t="s">
        <v>274</v>
      </c>
      <c r="J18" s="11">
        <v>5000</v>
      </c>
      <c r="K18" s="6">
        <v>0</v>
      </c>
      <c r="L18" s="6">
        <v>0</v>
      </c>
      <c r="M18" s="6">
        <v>0</v>
      </c>
      <c r="N18" s="7">
        <f t="shared" si="0"/>
        <v>0</v>
      </c>
    </row>
    <row r="19" spans="1:14" ht="57.5" x14ac:dyDescent="0.35">
      <c r="A19" s="2">
        <v>185</v>
      </c>
      <c r="B19" s="3" t="s">
        <v>263</v>
      </c>
      <c r="C19" s="2" t="s">
        <v>47</v>
      </c>
      <c r="D19" s="4" t="s">
        <v>48</v>
      </c>
      <c r="E19" s="2" t="s">
        <v>49</v>
      </c>
      <c r="F19" s="2" t="s">
        <v>126</v>
      </c>
      <c r="G19" s="4" t="s">
        <v>127</v>
      </c>
      <c r="H19" s="4" t="s">
        <v>28</v>
      </c>
      <c r="I19" s="4" t="s">
        <v>275</v>
      </c>
      <c r="J19" s="5">
        <v>5000</v>
      </c>
      <c r="K19" s="6">
        <v>0</v>
      </c>
      <c r="L19" s="6">
        <v>0</v>
      </c>
      <c r="M19" s="6">
        <v>0</v>
      </c>
      <c r="N19" s="7">
        <f t="shared" si="0"/>
        <v>0</v>
      </c>
    </row>
    <row r="20" spans="1:14" ht="69" x14ac:dyDescent="0.35">
      <c r="A20" s="8">
        <v>186</v>
      </c>
      <c r="B20" s="9" t="s">
        <v>263</v>
      </c>
      <c r="C20" s="8" t="s">
        <v>47</v>
      </c>
      <c r="D20" s="10" t="s">
        <v>48</v>
      </c>
      <c r="E20" s="8" t="s">
        <v>49</v>
      </c>
      <c r="F20" s="8" t="s">
        <v>126</v>
      </c>
      <c r="G20" s="10" t="s">
        <v>127</v>
      </c>
      <c r="H20" s="10" t="s">
        <v>21</v>
      </c>
      <c r="I20" s="10" t="s">
        <v>276</v>
      </c>
      <c r="J20" s="11">
        <v>10000</v>
      </c>
      <c r="K20" s="6">
        <v>0</v>
      </c>
      <c r="L20" s="6">
        <v>0</v>
      </c>
      <c r="M20" s="6">
        <v>0</v>
      </c>
      <c r="N20" s="7">
        <f t="shared" si="0"/>
        <v>0</v>
      </c>
    </row>
    <row r="21" spans="1:14" ht="57.5" x14ac:dyDescent="0.35">
      <c r="A21" s="2">
        <v>187</v>
      </c>
      <c r="B21" s="3" t="s">
        <v>263</v>
      </c>
      <c r="C21" s="2" t="s">
        <v>47</v>
      </c>
      <c r="D21" s="4" t="s">
        <v>48</v>
      </c>
      <c r="E21" s="2" t="s">
        <v>49</v>
      </c>
      <c r="F21" s="2" t="s">
        <v>126</v>
      </c>
      <c r="G21" s="4" t="s">
        <v>127</v>
      </c>
      <c r="H21" s="4" t="s">
        <v>21</v>
      </c>
      <c r="I21" s="4" t="s">
        <v>277</v>
      </c>
      <c r="J21" s="5">
        <v>5000</v>
      </c>
      <c r="K21" s="6">
        <v>0</v>
      </c>
      <c r="L21" s="6">
        <v>0</v>
      </c>
      <c r="M21" s="6">
        <v>0</v>
      </c>
      <c r="N21" s="7">
        <f t="shared" si="0"/>
        <v>0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zoomScaleNormal="100" workbookViewId="0">
      <pane ySplit="2" topLeftCell="A3" activePane="bottomLeft" state="frozen"/>
      <selection pane="bottomLeft" sqref="A1:I1"/>
    </sheetView>
  </sheetViews>
  <sheetFormatPr defaultColWidth="8.6328125" defaultRowHeight="14.5" x14ac:dyDescent="0.35"/>
  <cols>
    <col min="1" max="1" width="32" customWidth="1"/>
    <col min="2" max="5" width="20" customWidth="1"/>
    <col min="6" max="8" width="12" customWidth="1"/>
    <col min="9" max="9" width="14" customWidth="1"/>
  </cols>
  <sheetData>
    <row r="1" spans="1:9" ht="15" customHeight="1" x14ac:dyDescent="0.35">
      <c r="A1" s="38" t="s">
        <v>287</v>
      </c>
      <c r="B1" s="38"/>
      <c r="C1" s="38"/>
      <c r="D1" s="38"/>
      <c r="E1" s="38"/>
      <c r="F1" s="38"/>
      <c r="G1" s="38"/>
      <c r="H1" s="38"/>
      <c r="I1" s="38"/>
    </row>
    <row r="2" spans="1:9" ht="26" x14ac:dyDescent="0.35">
      <c r="A2" s="1" t="s">
        <v>2</v>
      </c>
      <c r="B2" s="1" t="s">
        <v>288</v>
      </c>
      <c r="C2" s="1" t="s">
        <v>289</v>
      </c>
      <c r="D2" s="1" t="s">
        <v>290</v>
      </c>
      <c r="E2" s="1" t="s">
        <v>291</v>
      </c>
      <c r="F2" s="1" t="s">
        <v>292</v>
      </c>
      <c r="G2" s="1" t="s">
        <v>293</v>
      </c>
      <c r="H2" s="1" t="s">
        <v>294</v>
      </c>
      <c r="I2" s="1" t="s">
        <v>295</v>
      </c>
    </row>
    <row r="3" spans="1:9" x14ac:dyDescent="0.35">
      <c r="A3" s="16" t="s">
        <v>15</v>
      </c>
      <c r="B3" s="17">
        <f>BASE_DADOS!J3+BASE_DADOS!J4+BASE_DADOS!J5+BASE_DADOS!J6+BASE_DADOS!J7+BASE_DADOS!J8+BASE_DADOS!J9+BASE_DADOS!J10+BASE_DADOS!J11</f>
        <v>231000</v>
      </c>
      <c r="C3" s="17">
        <f>BASE_DADOS!K3+BASE_DADOS!K4+BASE_DADOS!K5+BASE_DADOS!K6+BASE_DADOS!K7+BASE_DADOS!K8+BASE_DADOS!K9+BASE_DADOS!K10+BASE_DADOS!K11</f>
        <v>0</v>
      </c>
      <c r="D3" s="17">
        <f>BASE_DADOS!L3+BASE_DADOS!L4+BASE_DADOS!L5+BASE_DADOS!L6+BASE_DADOS!L7+BASE_DADOS!L8+BASE_DADOS!L9+BASE_DADOS!L10+BASE_DADOS!L11</f>
        <v>0</v>
      </c>
      <c r="E3" s="17">
        <f>BASE_DADOS!M3+BASE_DADOS!M4+BASE_DADOS!M5+BASE_DADOS!M6+BASE_DADOS!M7+BASE_DADOS!M8+BASE_DADOS!M9+BASE_DADOS!M10+BASE_DADOS!M11</f>
        <v>0</v>
      </c>
      <c r="F3" s="7">
        <f t="shared" ref="F3:F15" si="0">IF(B3=0,0,C3/B3)</f>
        <v>0</v>
      </c>
      <c r="G3" s="7">
        <f t="shared" ref="G3:G15" si="1">IF(B3=0,0,D3/B3)</f>
        <v>0</v>
      </c>
      <c r="H3" s="7">
        <f t="shared" ref="H3:H15" si="2">IF(B3=0,0,E3/B3)</f>
        <v>0</v>
      </c>
      <c r="I3" s="18" t="str">
        <f t="shared" ref="I3:I15" si="3">IF(H3=0,"🔴 Não Iniciado",IF(H3&lt;0.5,"🟡 Em Andamento",IF(H3&lt;1,"🟠 Parcial","🟢 Concluído")))</f>
        <v>🔴 Não Iniciado</v>
      </c>
    </row>
    <row r="4" spans="1:9" x14ac:dyDescent="0.35">
      <c r="A4" s="19" t="s">
        <v>67</v>
      </c>
      <c r="B4" s="17">
        <f>BASE_DADOS!J12+BASE_DADOS!J13+BASE_DADOS!J14+BASE_DADOS!J15+BASE_DADOS!J16+BASE_DADOS!J17+BASE_DADOS!J18+BASE_DADOS!J19+BASE_DADOS!J20+BASE_DADOS!J21+BASE_DADOS!J22+BASE_DADOS!J23</f>
        <v>231000</v>
      </c>
      <c r="C4" s="17">
        <f>BASE_DADOS!K12+BASE_DADOS!K13+BASE_DADOS!K14+BASE_DADOS!K15+BASE_DADOS!K16+BASE_DADOS!K17+BASE_DADOS!K18+BASE_DADOS!K19+BASE_DADOS!K20+BASE_DADOS!K21+BASE_DADOS!K22+BASE_DADOS!K23</f>
        <v>0</v>
      </c>
      <c r="D4" s="17">
        <f>BASE_DADOS!L12+BASE_DADOS!L13+BASE_DADOS!L14+BASE_DADOS!L15+BASE_DADOS!L16+BASE_DADOS!L17+BASE_DADOS!L18+BASE_DADOS!L19+BASE_DADOS!L20+BASE_DADOS!L21+BASE_DADOS!L22+BASE_DADOS!L23</f>
        <v>0</v>
      </c>
      <c r="E4" s="17">
        <f>BASE_DADOS!M12+BASE_DADOS!M13+BASE_DADOS!M14+BASE_DADOS!M15+BASE_DADOS!M16+BASE_DADOS!M17+BASE_DADOS!M18+BASE_DADOS!M19+BASE_DADOS!M20+BASE_DADOS!M21+BASE_DADOS!M22+BASE_DADOS!M23</f>
        <v>0</v>
      </c>
      <c r="F4" s="7">
        <f t="shared" si="0"/>
        <v>0</v>
      </c>
      <c r="G4" s="7">
        <f t="shared" si="1"/>
        <v>0</v>
      </c>
      <c r="H4" s="7">
        <f t="shared" si="2"/>
        <v>0</v>
      </c>
      <c r="I4" s="18" t="str">
        <f t="shared" si="3"/>
        <v>🔴 Não Iniciado</v>
      </c>
    </row>
    <row r="5" spans="1:9" x14ac:dyDescent="0.35">
      <c r="A5" s="16" t="s">
        <v>103</v>
      </c>
      <c r="B5" s="17">
        <f>BASE_DADOS!J24+BASE_DADOS!J25+BASE_DADOS!J26+BASE_DADOS!J27+BASE_DADOS!J28+BASE_DADOS!J29+BASE_DADOS!J30+BASE_DADOS!J31+BASE_DADOS!J32+BASE_DADOS!J33+BASE_DADOS!J34+BASE_DADOS!J35+BASE_DADOS!J36+BASE_DADOS!J37+BASE_DADOS!J38+BASE_DADOS!J39+BASE_DADOS!J40</f>
        <v>231000</v>
      </c>
      <c r="C5" s="17">
        <f>BASE_DADOS!K24+BASE_DADOS!K25+BASE_DADOS!K26+BASE_DADOS!K27+BASE_DADOS!K28+BASE_DADOS!K29+BASE_DADOS!K30+BASE_DADOS!K31+BASE_DADOS!K32+BASE_DADOS!K33+BASE_DADOS!K34+BASE_DADOS!K35+BASE_DADOS!K36+BASE_DADOS!K37+BASE_DADOS!K38+BASE_DADOS!K39+BASE_DADOS!K40</f>
        <v>0</v>
      </c>
      <c r="D5" s="17">
        <f>BASE_DADOS!L24+BASE_DADOS!L25+BASE_DADOS!L26+BASE_DADOS!L27+BASE_DADOS!L28+BASE_DADOS!L29+BASE_DADOS!L30+BASE_DADOS!L31+BASE_DADOS!L32+BASE_DADOS!L33+BASE_DADOS!L34+BASE_DADOS!L35+BASE_DADOS!L36+BASE_DADOS!L37+BASE_DADOS!L38+BASE_DADOS!L39+BASE_DADOS!L40</f>
        <v>0</v>
      </c>
      <c r="E5" s="17">
        <f>BASE_DADOS!M24+BASE_DADOS!M25+BASE_DADOS!M26+BASE_DADOS!M27+BASE_DADOS!M28+BASE_DADOS!M29+BASE_DADOS!M30+BASE_DADOS!M31+BASE_DADOS!M32+BASE_DADOS!M33+BASE_DADOS!M34+BASE_DADOS!M35+BASE_DADOS!M36+BASE_DADOS!M37+BASE_DADOS!M38+BASE_DADOS!M39+BASE_DADOS!M40</f>
        <v>0</v>
      </c>
      <c r="F5" s="7">
        <f t="shared" si="0"/>
        <v>0</v>
      </c>
      <c r="G5" s="7">
        <f t="shared" si="1"/>
        <v>0</v>
      </c>
      <c r="H5" s="7">
        <f t="shared" si="2"/>
        <v>0</v>
      </c>
      <c r="I5" s="18" t="str">
        <f t="shared" si="3"/>
        <v>🔴 Não Iniciado</v>
      </c>
    </row>
    <row r="6" spans="1:9" x14ac:dyDescent="0.35">
      <c r="A6" s="19" t="s">
        <v>131</v>
      </c>
      <c r="B6" s="17">
        <f>BASE_DADOS!J41+BASE_DADOS!J42+BASE_DADOS!J43+BASE_DADOS!J44+BASE_DADOS!J45+BASE_DADOS!J46+BASE_DADOS!J47+BASE_DADOS!J48+BASE_DADOS!J49</f>
        <v>231000</v>
      </c>
      <c r="C6" s="17">
        <f>BASE_DADOS!K41+BASE_DADOS!K42+BASE_DADOS!K43+BASE_DADOS!K44+BASE_DADOS!K45+BASE_DADOS!K46+BASE_DADOS!K47+BASE_DADOS!K48+BASE_DADOS!K49</f>
        <v>0</v>
      </c>
      <c r="D6" s="17">
        <f>BASE_DADOS!L41+BASE_DADOS!L42+BASE_DADOS!L43+BASE_DADOS!L44+BASE_DADOS!L45+BASE_DADOS!L46+BASE_DADOS!L47+BASE_DADOS!L48+BASE_DADOS!L49</f>
        <v>0</v>
      </c>
      <c r="E6" s="17">
        <f>BASE_DADOS!M41+BASE_DADOS!M42+BASE_DADOS!M43+BASE_DADOS!M44+BASE_DADOS!M45+BASE_DADOS!M46+BASE_DADOS!M47+BASE_DADOS!M48+BASE_DADOS!M49</f>
        <v>0</v>
      </c>
      <c r="F6" s="7">
        <f t="shared" si="0"/>
        <v>0</v>
      </c>
      <c r="G6" s="7">
        <f t="shared" si="1"/>
        <v>0</v>
      </c>
      <c r="H6" s="7">
        <f t="shared" si="2"/>
        <v>0</v>
      </c>
      <c r="I6" s="18" t="str">
        <f t="shared" si="3"/>
        <v>🔴 Não Iniciado</v>
      </c>
    </row>
    <row r="7" spans="1:9" x14ac:dyDescent="0.35">
      <c r="A7" s="16" t="s">
        <v>142</v>
      </c>
      <c r="B7" s="17">
        <f>BASE_DADOS!J50+BASE_DADOS!J51+BASE_DADOS!J52+BASE_DADOS!J53+BASE_DADOS!J54+BASE_DADOS!J55+BASE_DADOS!J56+BASE_DADOS!J57+BASE_DADOS!J58+BASE_DADOS!J59+BASE_DADOS!J60+BASE_DADOS!J61+BASE_DADOS!J62+BASE_DADOS!J63+BASE_DADOS!J64+BASE_DADOS!J65+BASE_DADOS!J66</f>
        <v>231000</v>
      </c>
      <c r="C7" s="17">
        <f>BASE_DADOS!K50+BASE_DADOS!K51+BASE_DADOS!K52+BASE_DADOS!K53+BASE_DADOS!K54+BASE_DADOS!K55+BASE_DADOS!K56+BASE_DADOS!K57+BASE_DADOS!K58+BASE_DADOS!K59+BASE_DADOS!K60+BASE_DADOS!K61+BASE_DADOS!K62+BASE_DADOS!K63+BASE_DADOS!K64+BASE_DADOS!K65+BASE_DADOS!K66</f>
        <v>0</v>
      </c>
      <c r="D7" s="17">
        <f>BASE_DADOS!L50+BASE_DADOS!L51+BASE_DADOS!L52+BASE_DADOS!L53+BASE_DADOS!L54+BASE_DADOS!L55+BASE_DADOS!L56+BASE_DADOS!L57+BASE_DADOS!L58+BASE_DADOS!L59+BASE_DADOS!L60+BASE_DADOS!L61+BASE_DADOS!L62+BASE_DADOS!L63+BASE_DADOS!L64+BASE_DADOS!L65+BASE_DADOS!L66</f>
        <v>0</v>
      </c>
      <c r="E7" s="17">
        <f>BASE_DADOS!M50+BASE_DADOS!M51+BASE_DADOS!M52+BASE_DADOS!M53+BASE_DADOS!M54+BASE_DADOS!M55+BASE_DADOS!M56+BASE_DADOS!M57+BASE_DADOS!M58+BASE_DADOS!M59+BASE_DADOS!M60+BASE_DADOS!M61+BASE_DADOS!M62+BASE_DADOS!M63+BASE_DADOS!M64+BASE_DADOS!M65+BASE_DADOS!M66</f>
        <v>0</v>
      </c>
      <c r="F7" s="7">
        <f t="shared" si="0"/>
        <v>0</v>
      </c>
      <c r="G7" s="7">
        <f t="shared" si="1"/>
        <v>0</v>
      </c>
      <c r="H7" s="7">
        <f t="shared" si="2"/>
        <v>0</v>
      </c>
      <c r="I7" s="18" t="str">
        <f t="shared" si="3"/>
        <v>🔴 Não Iniciado</v>
      </c>
    </row>
    <row r="8" spans="1:9" x14ac:dyDescent="0.35">
      <c r="A8" s="19" t="s">
        <v>166</v>
      </c>
      <c r="B8" s="17">
        <f>BASE_DADOS!J67+BASE_DADOS!J68+BASE_DADOS!J69+BASE_DADOS!J70+BASE_DADOS!J71+BASE_DADOS!J72+BASE_DADOS!J73+BASE_DADOS!J74+BASE_DADOS!J75+BASE_DADOS!J76+BASE_DADOS!J77+BASE_DADOS!J78+BASE_DADOS!J79+BASE_DADOS!J80+BASE_DADOS!J81+BASE_DADOS!J82+BASE_DADOS!J83+BASE_DADOS!J84+BASE_DADOS!J85</f>
        <v>221000</v>
      </c>
      <c r="C8" s="17">
        <f>BASE_DADOS!K67+BASE_DADOS!K68+BASE_DADOS!K69+BASE_DADOS!K70+BASE_DADOS!K71+BASE_DADOS!K72+BASE_DADOS!K73+BASE_DADOS!K74+BASE_DADOS!K75+BASE_DADOS!K76+BASE_DADOS!K77+BASE_DADOS!K78+BASE_DADOS!K79+BASE_DADOS!K80+BASE_DADOS!K81+BASE_DADOS!K82+BASE_DADOS!K83+BASE_DADOS!K84+BASE_DADOS!K85</f>
        <v>0</v>
      </c>
      <c r="D8" s="17">
        <f>BASE_DADOS!L67+BASE_DADOS!L68+BASE_DADOS!L69+BASE_DADOS!L70+BASE_DADOS!L71+BASE_DADOS!L72+BASE_DADOS!L73+BASE_DADOS!L74+BASE_DADOS!L75+BASE_DADOS!L76+BASE_DADOS!L77+BASE_DADOS!L78+BASE_DADOS!L79+BASE_DADOS!L80+BASE_DADOS!L81+BASE_DADOS!L82+BASE_DADOS!L83+BASE_DADOS!L84+BASE_DADOS!L85</f>
        <v>0</v>
      </c>
      <c r="E8" s="17">
        <f>BASE_DADOS!M67+BASE_DADOS!M68+BASE_DADOS!M69+BASE_DADOS!M70+BASE_DADOS!M71+BASE_DADOS!M72+BASE_DADOS!M73+BASE_DADOS!M74+BASE_DADOS!M75+BASE_DADOS!M76+BASE_DADOS!M77+BASE_DADOS!M78+BASE_DADOS!M79+BASE_DADOS!M80+BASE_DADOS!M81+BASE_DADOS!M82+BASE_DADOS!M83+BASE_DADOS!M84+BASE_DADOS!M85</f>
        <v>0</v>
      </c>
      <c r="F8" s="7">
        <f t="shared" si="0"/>
        <v>0</v>
      </c>
      <c r="G8" s="7">
        <f t="shared" si="1"/>
        <v>0</v>
      </c>
      <c r="H8" s="7">
        <f t="shared" si="2"/>
        <v>0</v>
      </c>
      <c r="I8" s="18" t="str">
        <f t="shared" si="3"/>
        <v>🔴 Não Iniciado</v>
      </c>
    </row>
    <row r="9" spans="1:9" x14ac:dyDescent="0.35">
      <c r="A9" s="16" t="s">
        <v>183</v>
      </c>
      <c r="B9" s="17">
        <f>BASE_DADOS!J86+BASE_DADOS!J87+BASE_DADOS!J88+BASE_DADOS!J89+BASE_DADOS!J90+BASE_DADOS!J91+BASE_DADOS!J92+BASE_DADOS!J93+BASE_DADOS!J94+BASE_DADOS!J95+BASE_DADOS!J96+BASE_DADOS!J97</f>
        <v>231000</v>
      </c>
      <c r="C9" s="17">
        <f>BASE_DADOS!K86+BASE_DADOS!K87+BASE_DADOS!K88+BASE_DADOS!K89+BASE_DADOS!K90+BASE_DADOS!K91+BASE_DADOS!K92+BASE_DADOS!K93+BASE_DADOS!K94+BASE_DADOS!K95+BASE_DADOS!K96+BASE_DADOS!K97</f>
        <v>0</v>
      </c>
      <c r="D9" s="17">
        <f>BASE_DADOS!L86+BASE_DADOS!L87+BASE_DADOS!L88+BASE_DADOS!L89+BASE_DADOS!L90+BASE_DADOS!L91+BASE_DADOS!L92+BASE_DADOS!L93+BASE_DADOS!L94+BASE_DADOS!L95+BASE_DADOS!L96+BASE_DADOS!L97</f>
        <v>0</v>
      </c>
      <c r="E9" s="17">
        <f>BASE_DADOS!M86+BASE_DADOS!M87+BASE_DADOS!M88+BASE_DADOS!M89+BASE_DADOS!M90+BASE_DADOS!M91+BASE_DADOS!M92+BASE_DADOS!M93+BASE_DADOS!M94+BASE_DADOS!M95+BASE_DADOS!M96+BASE_DADOS!M97</f>
        <v>0</v>
      </c>
      <c r="F9" s="7">
        <f t="shared" si="0"/>
        <v>0</v>
      </c>
      <c r="G9" s="7">
        <f t="shared" si="1"/>
        <v>0</v>
      </c>
      <c r="H9" s="7">
        <f t="shared" si="2"/>
        <v>0</v>
      </c>
      <c r="I9" s="18" t="str">
        <f t="shared" si="3"/>
        <v>🔴 Não Iniciado</v>
      </c>
    </row>
    <row r="10" spans="1:9" x14ac:dyDescent="0.35">
      <c r="A10" s="19" t="s">
        <v>187</v>
      </c>
      <c r="B10" s="17">
        <f>BASE_DADOS!J98+BASE_DADOS!J99+BASE_DADOS!J100+BASE_DADOS!J101+BASE_DADOS!J102+BASE_DADOS!J103+BASE_DADOS!J104+BASE_DADOS!J105+BASE_DADOS!J106+BASE_DADOS!J107+BASE_DADOS!J108+BASE_DADOS!J109+BASE_DADOS!J110</f>
        <v>231000</v>
      </c>
      <c r="C10" s="17">
        <f>BASE_DADOS!K98+BASE_DADOS!K99+BASE_DADOS!K100+BASE_DADOS!K101+BASE_DADOS!K102+BASE_DADOS!K103+BASE_DADOS!K104+BASE_DADOS!K105+BASE_DADOS!K106+BASE_DADOS!K107+BASE_DADOS!K108+BASE_DADOS!K109+BASE_DADOS!K110</f>
        <v>0</v>
      </c>
      <c r="D10" s="17">
        <f>BASE_DADOS!L98+BASE_DADOS!L99+BASE_DADOS!L100+BASE_DADOS!L101+BASE_DADOS!L102+BASE_DADOS!L103+BASE_DADOS!L104+BASE_DADOS!L105+BASE_DADOS!L106+BASE_DADOS!L107+BASE_DADOS!L108+BASE_DADOS!L109+BASE_DADOS!L110</f>
        <v>0</v>
      </c>
      <c r="E10" s="17">
        <f>BASE_DADOS!M98+BASE_DADOS!M99+BASE_DADOS!M100+BASE_DADOS!M101+BASE_DADOS!M102+BASE_DADOS!M103+BASE_DADOS!M104+BASE_DADOS!M105+BASE_DADOS!M106+BASE_DADOS!M107+BASE_DADOS!M108+BASE_DADOS!M109+BASE_DADOS!M110</f>
        <v>0</v>
      </c>
      <c r="F10" s="7">
        <f t="shared" si="0"/>
        <v>0</v>
      </c>
      <c r="G10" s="7">
        <f t="shared" si="1"/>
        <v>0</v>
      </c>
      <c r="H10" s="7">
        <f t="shared" si="2"/>
        <v>0</v>
      </c>
      <c r="I10" s="18" t="str">
        <f t="shared" si="3"/>
        <v>🔴 Não Iniciado</v>
      </c>
    </row>
    <row r="11" spans="1:9" x14ac:dyDescent="0.35">
      <c r="A11" s="16" t="s">
        <v>209</v>
      </c>
      <c r="B11" s="17">
        <f>BASE_DADOS!J111+BASE_DADOS!J112+BASE_DADOS!J113+BASE_DADOS!J114+BASE_DADOS!J115+BASE_DADOS!J116+BASE_DADOS!J117+BASE_DADOS!J118+BASE_DADOS!J119+BASE_DADOS!J120</f>
        <v>231000</v>
      </c>
      <c r="C11" s="17">
        <f>BASE_DADOS!K111+BASE_DADOS!K112+BASE_DADOS!K113+BASE_DADOS!K114+BASE_DADOS!K115+BASE_DADOS!K116+BASE_DADOS!K117+BASE_DADOS!K118+BASE_DADOS!K119+BASE_DADOS!K120</f>
        <v>0</v>
      </c>
      <c r="D11" s="17">
        <f>BASE_DADOS!L111+BASE_DADOS!L112+BASE_DADOS!L113+BASE_DADOS!L114+BASE_DADOS!L115+BASE_DADOS!L116+BASE_DADOS!L117+BASE_DADOS!L118+BASE_DADOS!L119+BASE_DADOS!L120</f>
        <v>0</v>
      </c>
      <c r="E11" s="17">
        <f>BASE_DADOS!M111+BASE_DADOS!M112+BASE_DADOS!M113+BASE_DADOS!M114+BASE_DADOS!M115+BASE_DADOS!M116+BASE_DADOS!M117+BASE_DADOS!M118+BASE_DADOS!M119+BASE_DADOS!M120</f>
        <v>0</v>
      </c>
      <c r="F11" s="7">
        <f t="shared" si="0"/>
        <v>0</v>
      </c>
      <c r="G11" s="7">
        <f t="shared" si="1"/>
        <v>0</v>
      </c>
      <c r="H11" s="7">
        <f t="shared" si="2"/>
        <v>0</v>
      </c>
      <c r="I11" s="18" t="str">
        <f t="shared" si="3"/>
        <v>🔴 Não Iniciado</v>
      </c>
    </row>
    <row r="12" spans="1:9" x14ac:dyDescent="0.35">
      <c r="A12" s="19" t="s">
        <v>219</v>
      </c>
      <c r="B12" s="17">
        <f>BASE_DADOS!J121+BASE_DADOS!J122+BASE_DADOS!J123+BASE_DADOS!J124+BASE_DADOS!J125+BASE_DADOS!J126+BASE_DADOS!J127+BASE_DADOS!J128+BASE_DADOS!J129+BASE_DADOS!J130+BASE_DADOS!J131+BASE_DADOS!J132+BASE_DADOS!J133+BASE_DADOS!J134+BASE_DADOS!J135+BASE_DADOS!J136+BASE_DADOS!J137+BASE_DADOS!J138+BASE_DADOS!J139+BASE_DADOS!J140+BASE_DADOS!J141+BASE_DADOS!J142</f>
        <v>241000</v>
      </c>
      <c r="C12" s="17">
        <f>BASE_DADOS!K121+BASE_DADOS!K122+BASE_DADOS!K123+BASE_DADOS!K124+BASE_DADOS!K125+BASE_DADOS!K126+BASE_DADOS!K127+BASE_DADOS!K128+BASE_DADOS!K129+BASE_DADOS!K130+BASE_DADOS!K131+BASE_DADOS!K132+BASE_DADOS!K133+BASE_DADOS!K134+BASE_DADOS!K135+BASE_DADOS!K136+BASE_DADOS!K137+BASE_DADOS!K138+BASE_DADOS!K139+BASE_DADOS!K140+BASE_DADOS!K141+BASE_DADOS!K142</f>
        <v>0</v>
      </c>
      <c r="D12" s="17">
        <f>BASE_DADOS!L121+BASE_DADOS!L122+BASE_DADOS!L123+BASE_DADOS!L124+BASE_DADOS!L125+BASE_DADOS!L126+BASE_DADOS!L127+BASE_DADOS!L128+BASE_DADOS!L129+BASE_DADOS!L130+BASE_DADOS!L131+BASE_DADOS!L132+BASE_DADOS!L133+BASE_DADOS!L134+BASE_DADOS!L135+BASE_DADOS!L136+BASE_DADOS!L137+BASE_DADOS!L138+BASE_DADOS!L139+BASE_DADOS!L140+BASE_DADOS!L141+BASE_DADOS!L142</f>
        <v>0</v>
      </c>
      <c r="E12" s="17">
        <f>BASE_DADOS!M121+BASE_DADOS!M122+BASE_DADOS!M123+BASE_DADOS!M124+BASE_DADOS!M125+BASE_DADOS!M126+BASE_DADOS!M127+BASE_DADOS!M128+BASE_DADOS!M129+BASE_DADOS!M130+BASE_DADOS!M131+BASE_DADOS!M132+BASE_DADOS!M133+BASE_DADOS!M134+BASE_DADOS!M135+BASE_DADOS!M136+BASE_DADOS!M137+BASE_DADOS!M138+BASE_DADOS!M139+BASE_DADOS!M140+BASE_DADOS!M141+BASE_DADOS!M142</f>
        <v>0</v>
      </c>
      <c r="F12" s="7">
        <f t="shared" si="0"/>
        <v>0</v>
      </c>
      <c r="G12" s="7">
        <f t="shared" si="1"/>
        <v>0</v>
      </c>
      <c r="H12" s="7">
        <f t="shared" si="2"/>
        <v>0</v>
      </c>
      <c r="I12" s="18" t="str">
        <f t="shared" si="3"/>
        <v>🔴 Não Iniciado</v>
      </c>
    </row>
    <row r="13" spans="1:9" x14ac:dyDescent="0.35">
      <c r="A13" s="16" t="s">
        <v>234</v>
      </c>
      <c r="B13" s="17">
        <f>BASE_DADOS!J143+BASE_DADOS!J144+BASE_DADOS!J145+BASE_DADOS!J146+BASE_DADOS!J147+BASE_DADOS!J148+BASE_DADOS!J149+BASE_DADOS!J150+BASE_DADOS!J151+BASE_DADOS!J152+BASE_DADOS!J153+BASE_DADOS!J154+BASE_DADOS!J155+BASE_DADOS!J156+BASE_DADOS!J157+BASE_DADOS!J158+BASE_DADOS!J159+BASE_DADOS!J160+BASE_DADOS!J161+BASE_DADOS!J162+BASE_DADOS!J163+BASE_DADOS!J164</f>
        <v>206000</v>
      </c>
      <c r="C13" s="17">
        <f>BASE_DADOS!K143+BASE_DADOS!K144+BASE_DADOS!K145+BASE_DADOS!K146+BASE_DADOS!K147+BASE_DADOS!K148+BASE_DADOS!K149+BASE_DADOS!K150+BASE_DADOS!K151+BASE_DADOS!K152+BASE_DADOS!K153+BASE_DADOS!K154+BASE_DADOS!K155+BASE_DADOS!K156+BASE_DADOS!K157+BASE_DADOS!K158+BASE_DADOS!K159+BASE_DADOS!K160+BASE_DADOS!K161+BASE_DADOS!K162+BASE_DADOS!K163+BASE_DADOS!K164</f>
        <v>0</v>
      </c>
      <c r="D13" s="17">
        <f>BASE_DADOS!L143+BASE_DADOS!L144+BASE_DADOS!L145+BASE_DADOS!L146+BASE_DADOS!L147+BASE_DADOS!L148+BASE_DADOS!L149+BASE_DADOS!L150+BASE_DADOS!L151+BASE_DADOS!L152+BASE_DADOS!L153+BASE_DADOS!L154+BASE_DADOS!L155+BASE_DADOS!L156+BASE_DADOS!L157+BASE_DADOS!L158+BASE_DADOS!L159+BASE_DADOS!L160+BASE_DADOS!L161+BASE_DADOS!L162+BASE_DADOS!L163+BASE_DADOS!L164</f>
        <v>0</v>
      </c>
      <c r="E13" s="17">
        <f>BASE_DADOS!M143+BASE_DADOS!M144+BASE_DADOS!M145+BASE_DADOS!M146+BASE_DADOS!M147+BASE_DADOS!M148+BASE_DADOS!M149+BASE_DADOS!M150+BASE_DADOS!M151+BASE_DADOS!M152+BASE_DADOS!M153+BASE_DADOS!M154+BASE_DADOS!M155+BASE_DADOS!M156+BASE_DADOS!M157+BASE_DADOS!M158+BASE_DADOS!M159+BASE_DADOS!M160+BASE_DADOS!M161+BASE_DADOS!M162+BASE_DADOS!M163+BASE_DADOS!M164</f>
        <v>0</v>
      </c>
      <c r="F13" s="7">
        <f t="shared" si="0"/>
        <v>0</v>
      </c>
      <c r="G13" s="7">
        <f t="shared" si="1"/>
        <v>0</v>
      </c>
      <c r="H13" s="7">
        <f t="shared" si="2"/>
        <v>0</v>
      </c>
      <c r="I13" s="18" t="str">
        <f t="shared" si="3"/>
        <v>🔴 Não Iniciado</v>
      </c>
    </row>
    <row r="14" spans="1:9" x14ac:dyDescent="0.35">
      <c r="A14" s="19" t="s">
        <v>256</v>
      </c>
      <c r="B14" s="17">
        <f>BASE_DADOS!J165+BASE_DADOS!J166+BASE_DADOS!J167+BASE_DADOS!J168+BASE_DADOS!J169</f>
        <v>231000</v>
      </c>
      <c r="C14" s="17">
        <f>BASE_DADOS!K165+BASE_DADOS!K166+BASE_DADOS!K167+BASE_DADOS!K168+BASE_DADOS!K169</f>
        <v>0</v>
      </c>
      <c r="D14" s="17">
        <f>BASE_DADOS!L165+BASE_DADOS!L166+BASE_DADOS!L167+BASE_DADOS!L168+BASE_DADOS!L169</f>
        <v>0</v>
      </c>
      <c r="E14" s="17">
        <f>BASE_DADOS!M165+BASE_DADOS!M166+BASE_DADOS!M167+BASE_DADOS!M168+BASE_DADOS!M169</f>
        <v>0</v>
      </c>
      <c r="F14" s="7">
        <f t="shared" si="0"/>
        <v>0</v>
      </c>
      <c r="G14" s="7">
        <f t="shared" si="1"/>
        <v>0</v>
      </c>
      <c r="H14" s="7">
        <f t="shared" si="2"/>
        <v>0</v>
      </c>
      <c r="I14" s="18" t="str">
        <f t="shared" si="3"/>
        <v>🔴 Não Iniciado</v>
      </c>
    </row>
    <row r="15" spans="1:9" x14ac:dyDescent="0.35">
      <c r="A15" s="16" t="s">
        <v>263</v>
      </c>
      <c r="B15" s="17">
        <f>BASE_DADOS!J170+BASE_DADOS!J171+BASE_DADOS!J172+BASE_DADOS!J173+BASE_DADOS!J174+BASE_DADOS!J175+BASE_DADOS!J176+BASE_DADOS!J177+BASE_DADOS!J178+BASE_DADOS!J179+BASE_DADOS!J180+BASE_DADOS!J181+BASE_DADOS!J182+BASE_DADOS!J183+BASE_DADOS!J184+BASE_DADOS!J185+BASE_DADOS!J186+BASE_DADOS!J187+BASE_DADOS!J188+BASE_DADOS!J189</f>
        <v>256000</v>
      </c>
      <c r="C15" s="17">
        <f>BASE_DADOS!K170+BASE_DADOS!K171+BASE_DADOS!K172+BASE_DADOS!K173+BASE_DADOS!K174+BASE_DADOS!K175+BASE_DADOS!K176+BASE_DADOS!K177+BASE_DADOS!K178+BASE_DADOS!K179+BASE_DADOS!K180+BASE_DADOS!K181+BASE_DADOS!K182+BASE_DADOS!K183+BASE_DADOS!K184+BASE_DADOS!K185+BASE_DADOS!K186+BASE_DADOS!K187+BASE_DADOS!K188+BASE_DADOS!K189</f>
        <v>0</v>
      </c>
      <c r="D15" s="17">
        <f>BASE_DADOS!L170+BASE_DADOS!L171+BASE_DADOS!L172+BASE_DADOS!L173+BASE_DADOS!L174+BASE_DADOS!L175+BASE_DADOS!L176+BASE_DADOS!L177+BASE_DADOS!L178+BASE_DADOS!L179+BASE_DADOS!L180+BASE_DADOS!L181+BASE_DADOS!L182+BASE_DADOS!L183+BASE_DADOS!L184+BASE_DADOS!L185+BASE_DADOS!L186+BASE_DADOS!L187+BASE_DADOS!L188+BASE_DADOS!L189</f>
        <v>0</v>
      </c>
      <c r="E15" s="17">
        <f>BASE_DADOS!M170+BASE_DADOS!M171+BASE_DADOS!M172+BASE_DADOS!M173+BASE_DADOS!M174+BASE_DADOS!M175+BASE_DADOS!M176+BASE_DADOS!M177+BASE_DADOS!M178+BASE_DADOS!M179+BASE_DADOS!M180+BASE_DADOS!M181+BASE_DADOS!M182+BASE_DADOS!M183+BASE_DADOS!M184+BASE_DADOS!M185+BASE_DADOS!M186+BASE_DADOS!M187+BASE_DADOS!M188+BASE_DADOS!M189</f>
        <v>0</v>
      </c>
      <c r="F15" s="7">
        <f t="shared" si="0"/>
        <v>0</v>
      </c>
      <c r="G15" s="7">
        <f t="shared" si="1"/>
        <v>0</v>
      </c>
      <c r="H15" s="7">
        <f t="shared" si="2"/>
        <v>0</v>
      </c>
      <c r="I15" s="18" t="str">
        <f t="shared" si="3"/>
        <v>🔴 Não Iniciado</v>
      </c>
    </row>
  </sheetData>
  <mergeCells count="1">
    <mergeCell ref="A1:I1"/>
  </mergeCells>
  <pageMargins left="0.75" right="0.75" top="1" bottom="1" header="0.511811023622047" footer="0.511811023622047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4"/>
  <sheetViews>
    <sheetView zoomScaleNormal="100" workbookViewId="0">
      <pane ySplit="2" topLeftCell="A3" activePane="bottomLeft" state="frozen"/>
      <selection pane="bottomLeft" sqref="A1:G1"/>
    </sheetView>
  </sheetViews>
  <sheetFormatPr defaultColWidth="8.6328125" defaultRowHeight="14.5" x14ac:dyDescent="0.35"/>
  <cols>
    <col min="1" max="1" width="26" customWidth="1"/>
    <col min="2" max="3" width="20" customWidth="1"/>
    <col min="4" max="4" width="10" customWidth="1"/>
    <col min="5" max="5" width="13" customWidth="1"/>
    <col min="6" max="6" width="32" customWidth="1"/>
    <col min="7" max="7" width="38" customWidth="1"/>
  </cols>
  <sheetData>
    <row r="1" spans="1:7" ht="15" customHeight="1" x14ac:dyDescent="0.35">
      <c r="A1" s="38" t="s">
        <v>296</v>
      </c>
      <c r="B1" s="38"/>
      <c r="C1" s="38"/>
      <c r="D1" s="38"/>
      <c r="E1" s="38"/>
      <c r="F1" s="38"/>
      <c r="G1" s="38"/>
    </row>
    <row r="2" spans="1:7" ht="26" x14ac:dyDescent="0.35">
      <c r="A2" s="1" t="s">
        <v>5</v>
      </c>
      <c r="B2" s="1" t="s">
        <v>288</v>
      </c>
      <c r="C2" s="1" t="s">
        <v>291</v>
      </c>
      <c r="D2" s="1" t="s">
        <v>297</v>
      </c>
      <c r="E2" s="1" t="s">
        <v>14</v>
      </c>
      <c r="F2" s="1" t="s">
        <v>298</v>
      </c>
      <c r="G2" s="1" t="s">
        <v>299</v>
      </c>
    </row>
    <row r="3" spans="1:7" x14ac:dyDescent="0.35">
      <c r="A3" s="20" t="s">
        <v>70</v>
      </c>
      <c r="B3" s="5">
        <v>97500</v>
      </c>
      <c r="C3" s="6">
        <v>0</v>
      </c>
      <c r="D3" s="18">
        <v>11</v>
      </c>
      <c r="E3" s="7">
        <f t="shared" ref="E3:E12" si="0">IF(B3=0,0,C3/B3)</f>
        <v>0</v>
      </c>
      <c r="F3" s="4" t="s">
        <v>67</v>
      </c>
      <c r="G3" s="4" t="s">
        <v>76</v>
      </c>
    </row>
    <row r="4" spans="1:7" x14ac:dyDescent="0.35">
      <c r="A4" s="21" t="s">
        <v>55</v>
      </c>
      <c r="B4" s="11">
        <v>103000</v>
      </c>
      <c r="C4" s="6">
        <v>0</v>
      </c>
      <c r="D4" s="18">
        <v>3</v>
      </c>
      <c r="E4" s="7">
        <f t="shared" si="0"/>
        <v>0</v>
      </c>
      <c r="F4" s="10" t="s">
        <v>15</v>
      </c>
      <c r="G4" s="10" t="s">
        <v>54</v>
      </c>
    </row>
    <row r="5" spans="1:7" x14ac:dyDescent="0.35">
      <c r="A5" s="20" t="s">
        <v>49</v>
      </c>
      <c r="B5" s="5">
        <v>322000</v>
      </c>
      <c r="C5" s="6">
        <v>0</v>
      </c>
      <c r="D5" s="18">
        <v>45</v>
      </c>
      <c r="E5" s="7">
        <f t="shared" si="0"/>
        <v>0</v>
      </c>
      <c r="F5" s="4" t="s">
        <v>103</v>
      </c>
      <c r="G5" s="4" t="s">
        <v>48</v>
      </c>
    </row>
    <row r="6" spans="1:7" x14ac:dyDescent="0.35">
      <c r="A6" s="21" t="s">
        <v>25</v>
      </c>
      <c r="B6" s="11">
        <v>149000</v>
      </c>
      <c r="C6" s="6">
        <v>0</v>
      </c>
      <c r="D6" s="18">
        <v>12</v>
      </c>
      <c r="E6" s="7">
        <f t="shared" si="0"/>
        <v>0</v>
      </c>
      <c r="F6" s="10" t="s">
        <v>187</v>
      </c>
      <c r="G6" s="10" t="s">
        <v>24</v>
      </c>
    </row>
    <row r="7" spans="1:7" x14ac:dyDescent="0.35">
      <c r="A7" s="20" t="s">
        <v>18</v>
      </c>
      <c r="B7" s="5">
        <v>162500</v>
      </c>
      <c r="C7" s="6">
        <v>0</v>
      </c>
      <c r="D7" s="18">
        <v>13</v>
      </c>
      <c r="E7" s="7">
        <f t="shared" si="0"/>
        <v>0</v>
      </c>
      <c r="F7" s="4" t="s">
        <v>234</v>
      </c>
      <c r="G7" s="4" t="s">
        <v>17</v>
      </c>
    </row>
    <row r="8" spans="1:7" x14ac:dyDescent="0.35">
      <c r="A8" s="21" t="s">
        <v>32</v>
      </c>
      <c r="B8" s="11">
        <v>286900</v>
      </c>
      <c r="C8" s="6">
        <v>0</v>
      </c>
      <c r="D8" s="18">
        <v>19</v>
      </c>
      <c r="E8" s="7">
        <f t="shared" si="0"/>
        <v>0</v>
      </c>
      <c r="F8" s="10" t="s">
        <v>187</v>
      </c>
      <c r="G8" s="10" t="s">
        <v>31</v>
      </c>
    </row>
    <row r="9" spans="1:7" x14ac:dyDescent="0.35">
      <c r="A9" s="20" t="s">
        <v>62</v>
      </c>
      <c r="B9" s="5">
        <v>186100</v>
      </c>
      <c r="C9" s="6">
        <v>0</v>
      </c>
      <c r="D9" s="18">
        <v>17</v>
      </c>
      <c r="E9" s="7">
        <f t="shared" si="0"/>
        <v>0</v>
      </c>
      <c r="F9" s="4" t="s">
        <v>131</v>
      </c>
      <c r="G9" s="4" t="s">
        <v>61</v>
      </c>
    </row>
    <row r="10" spans="1:7" x14ac:dyDescent="0.35">
      <c r="A10" s="21" t="s">
        <v>190</v>
      </c>
      <c r="B10" s="11">
        <v>17500</v>
      </c>
      <c r="C10" s="6">
        <v>0</v>
      </c>
      <c r="D10" s="18">
        <v>2</v>
      </c>
      <c r="E10" s="7">
        <f t="shared" si="0"/>
        <v>0</v>
      </c>
      <c r="F10" s="10" t="s">
        <v>263</v>
      </c>
      <c r="G10" s="10" t="s">
        <v>189</v>
      </c>
    </row>
    <row r="11" spans="1:7" x14ac:dyDescent="0.35">
      <c r="A11" s="20" t="s">
        <v>98</v>
      </c>
      <c r="B11" s="5">
        <v>182000</v>
      </c>
      <c r="C11" s="6">
        <v>0</v>
      </c>
      <c r="D11" s="18">
        <v>7</v>
      </c>
      <c r="E11" s="7">
        <f t="shared" si="0"/>
        <v>0</v>
      </c>
      <c r="F11" s="4" t="s">
        <v>256</v>
      </c>
      <c r="G11" s="4" t="s">
        <v>97</v>
      </c>
    </row>
    <row r="12" spans="1:7" x14ac:dyDescent="0.35">
      <c r="A12" s="21" t="s">
        <v>39</v>
      </c>
      <c r="B12" s="11">
        <v>1496500</v>
      </c>
      <c r="C12" s="6">
        <v>0</v>
      </c>
      <c r="D12" s="18">
        <v>58</v>
      </c>
      <c r="E12" s="7">
        <f t="shared" si="0"/>
        <v>0</v>
      </c>
      <c r="F12" s="10" t="s">
        <v>263</v>
      </c>
      <c r="G12" s="10" t="s">
        <v>38</v>
      </c>
    </row>
    <row r="14" spans="1:7" x14ac:dyDescent="0.35">
      <c r="A14" s="22" t="s">
        <v>300</v>
      </c>
      <c r="B14" s="23">
        <f>SUM(B3:B12)</f>
        <v>3003000</v>
      </c>
      <c r="C14" s="23">
        <f>SUM(C3:C12)</f>
        <v>0</v>
      </c>
      <c r="E14" s="24">
        <f>IF(B14=0,0,C14/B14)</f>
        <v>0</v>
      </c>
    </row>
  </sheetData>
  <mergeCells count="1">
    <mergeCell ref="A1:G1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AABDF-E5D0-4C03-9F92-5E833B9C2F77}">
  <dimension ref="A1:N10"/>
  <sheetViews>
    <sheetView topLeftCell="B4" workbookViewId="0">
      <selection activeCell="N1" sqref="A1:N1"/>
    </sheetView>
  </sheetViews>
  <sheetFormatPr defaultRowHeight="14.5" x14ac:dyDescent="0.35"/>
  <cols>
    <col min="2" max="2" width="21.7265625" customWidth="1"/>
    <col min="3" max="3" width="8.08984375" bestFit="1" customWidth="1"/>
    <col min="4" max="4" width="17.54296875" customWidth="1"/>
    <col min="5" max="5" width="14" customWidth="1"/>
    <col min="6" max="6" width="5.36328125" bestFit="1" customWidth="1"/>
    <col min="7" max="7" width="15.54296875" bestFit="1" customWidth="1"/>
    <col min="8" max="8" width="14.7265625" customWidth="1"/>
    <col min="9" max="9" width="26.453125" bestFit="1" customWidth="1"/>
    <col min="10" max="10" width="11.54296875" bestFit="1" customWidth="1"/>
    <col min="11" max="13" width="9.7265625" bestFit="1" customWidth="1"/>
  </cols>
  <sheetData>
    <row r="1" spans="1:14" ht="39" x14ac:dyDescent="0.3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</row>
    <row r="2" spans="1:14" ht="34.5" x14ac:dyDescent="0.35">
      <c r="A2" s="2">
        <v>1</v>
      </c>
      <c r="B2" s="3" t="s">
        <v>15</v>
      </c>
      <c r="C2" s="2" t="s">
        <v>16</v>
      </c>
      <c r="D2" s="4" t="s">
        <v>17</v>
      </c>
      <c r="E2" s="2" t="s">
        <v>18</v>
      </c>
      <c r="F2" s="2" t="s">
        <v>19</v>
      </c>
      <c r="G2" s="4" t="s">
        <v>20</v>
      </c>
      <c r="H2" s="4" t="s">
        <v>21</v>
      </c>
      <c r="I2" s="4" t="s">
        <v>22</v>
      </c>
      <c r="J2" s="5">
        <v>5000</v>
      </c>
      <c r="K2" s="6">
        <v>0</v>
      </c>
      <c r="L2" s="6">
        <v>0</v>
      </c>
      <c r="M2" s="6">
        <v>0</v>
      </c>
      <c r="N2" s="7">
        <f t="shared" ref="N2:N10" si="0">IF(J2=0,0,M2/J2)</f>
        <v>0</v>
      </c>
    </row>
    <row r="3" spans="1:14" ht="34.5" x14ac:dyDescent="0.35">
      <c r="A3" s="8">
        <v>2</v>
      </c>
      <c r="B3" s="9" t="s">
        <v>15</v>
      </c>
      <c r="C3" s="8" t="s">
        <v>23</v>
      </c>
      <c r="D3" s="10" t="s">
        <v>24</v>
      </c>
      <c r="E3" s="8" t="s">
        <v>25</v>
      </c>
      <c r="F3" s="8" t="s">
        <v>26</v>
      </c>
      <c r="G3" s="10" t="s">
        <v>27</v>
      </c>
      <c r="H3" s="10" t="s">
        <v>28</v>
      </c>
      <c r="I3" s="10" t="s">
        <v>29</v>
      </c>
      <c r="J3" s="11">
        <v>5000</v>
      </c>
      <c r="K3" s="6">
        <v>0</v>
      </c>
      <c r="L3" s="6">
        <v>0</v>
      </c>
      <c r="M3" s="6">
        <v>0</v>
      </c>
      <c r="N3" s="7">
        <f t="shared" si="0"/>
        <v>0</v>
      </c>
    </row>
    <row r="4" spans="1:14" ht="34.5" x14ac:dyDescent="0.35">
      <c r="A4" s="2">
        <v>3</v>
      </c>
      <c r="B4" s="3" t="s">
        <v>15</v>
      </c>
      <c r="C4" s="2" t="s">
        <v>30</v>
      </c>
      <c r="D4" s="4" t="s">
        <v>31</v>
      </c>
      <c r="E4" s="2" t="s">
        <v>32</v>
      </c>
      <c r="F4" s="2" t="s">
        <v>33</v>
      </c>
      <c r="G4" s="4" t="s">
        <v>34</v>
      </c>
      <c r="H4" s="4" t="s">
        <v>35</v>
      </c>
      <c r="I4" s="4" t="s">
        <v>36</v>
      </c>
      <c r="J4" s="5">
        <v>8000</v>
      </c>
      <c r="K4" s="6">
        <v>0</v>
      </c>
      <c r="L4" s="6">
        <v>0</v>
      </c>
      <c r="M4" s="6">
        <v>0</v>
      </c>
      <c r="N4" s="7">
        <f t="shared" si="0"/>
        <v>0</v>
      </c>
    </row>
    <row r="5" spans="1:14" ht="23" x14ac:dyDescent="0.35">
      <c r="A5" s="8">
        <v>4</v>
      </c>
      <c r="B5" s="9" t="s">
        <v>15</v>
      </c>
      <c r="C5" s="8" t="s">
        <v>37</v>
      </c>
      <c r="D5" s="10" t="s">
        <v>38</v>
      </c>
      <c r="E5" s="8" t="s">
        <v>39</v>
      </c>
      <c r="F5" s="8" t="s">
        <v>40</v>
      </c>
      <c r="G5" s="10" t="s">
        <v>41</v>
      </c>
      <c r="H5" s="10" t="s">
        <v>35</v>
      </c>
      <c r="I5" s="10" t="s">
        <v>42</v>
      </c>
      <c r="J5" s="11">
        <v>100000</v>
      </c>
      <c r="K5" s="6">
        <v>0</v>
      </c>
      <c r="L5" s="6">
        <v>0</v>
      </c>
      <c r="M5" s="6">
        <v>0</v>
      </c>
      <c r="N5" s="7">
        <f t="shared" si="0"/>
        <v>0</v>
      </c>
    </row>
    <row r="6" spans="1:14" ht="23" x14ac:dyDescent="0.35">
      <c r="A6" s="2">
        <v>5</v>
      </c>
      <c r="B6" s="3" t="s">
        <v>15</v>
      </c>
      <c r="C6" s="2" t="s">
        <v>37</v>
      </c>
      <c r="D6" s="4" t="s">
        <v>38</v>
      </c>
      <c r="E6" s="2" t="s">
        <v>39</v>
      </c>
      <c r="F6" s="2" t="s">
        <v>43</v>
      </c>
      <c r="G6" s="4" t="s">
        <v>44</v>
      </c>
      <c r="H6" s="4" t="s">
        <v>45</v>
      </c>
      <c r="I6" s="4" t="s">
        <v>46</v>
      </c>
      <c r="J6" s="5">
        <v>15500</v>
      </c>
      <c r="K6" s="6">
        <v>0</v>
      </c>
      <c r="L6" s="6">
        <v>0</v>
      </c>
      <c r="M6" s="6">
        <v>0</v>
      </c>
      <c r="N6" s="7">
        <f t="shared" si="0"/>
        <v>0</v>
      </c>
    </row>
    <row r="7" spans="1:14" ht="34.5" x14ac:dyDescent="0.35">
      <c r="A7" s="8">
        <v>6</v>
      </c>
      <c r="B7" s="9" t="s">
        <v>15</v>
      </c>
      <c r="C7" s="8" t="s">
        <v>47</v>
      </c>
      <c r="D7" s="10" t="s">
        <v>48</v>
      </c>
      <c r="E7" s="8" t="s">
        <v>49</v>
      </c>
      <c r="F7" s="8" t="s">
        <v>50</v>
      </c>
      <c r="G7" s="10" t="s">
        <v>51</v>
      </c>
      <c r="H7" s="10" t="s">
        <v>21</v>
      </c>
      <c r="I7" s="10" t="s">
        <v>52</v>
      </c>
      <c r="J7" s="11">
        <v>9000</v>
      </c>
      <c r="K7" s="6">
        <v>0</v>
      </c>
      <c r="L7" s="6">
        <v>0</v>
      </c>
      <c r="M7" s="6">
        <v>0</v>
      </c>
      <c r="N7" s="7">
        <f t="shared" si="0"/>
        <v>0</v>
      </c>
    </row>
    <row r="8" spans="1:14" ht="34.5" x14ac:dyDescent="0.35">
      <c r="A8" s="2">
        <v>7</v>
      </c>
      <c r="B8" s="3" t="s">
        <v>15</v>
      </c>
      <c r="C8" s="2" t="s">
        <v>53</v>
      </c>
      <c r="D8" s="4" t="s">
        <v>54</v>
      </c>
      <c r="E8" s="2" t="s">
        <v>55</v>
      </c>
      <c r="F8" s="2" t="s">
        <v>56</v>
      </c>
      <c r="G8" s="4" t="s">
        <v>57</v>
      </c>
      <c r="H8" s="4" t="s">
        <v>58</v>
      </c>
      <c r="I8" s="4" t="s">
        <v>59</v>
      </c>
      <c r="J8" s="5">
        <v>70500</v>
      </c>
      <c r="K8" s="6">
        <v>0</v>
      </c>
      <c r="L8" s="6">
        <v>0</v>
      </c>
      <c r="M8" s="6">
        <v>0</v>
      </c>
      <c r="N8" s="7">
        <f t="shared" si="0"/>
        <v>0</v>
      </c>
    </row>
    <row r="9" spans="1:14" ht="23" x14ac:dyDescent="0.35">
      <c r="A9" s="8">
        <v>8</v>
      </c>
      <c r="B9" s="9" t="s">
        <v>15</v>
      </c>
      <c r="C9" s="8" t="s">
        <v>60</v>
      </c>
      <c r="D9" s="10" t="s">
        <v>61</v>
      </c>
      <c r="E9" s="8" t="s">
        <v>62</v>
      </c>
      <c r="F9" s="8" t="s">
        <v>63</v>
      </c>
      <c r="G9" s="10" t="s">
        <v>64</v>
      </c>
      <c r="H9" s="10" t="s">
        <v>21</v>
      </c>
      <c r="I9" s="10" t="s">
        <v>65</v>
      </c>
      <c r="J9" s="11">
        <v>9000</v>
      </c>
      <c r="K9" s="6">
        <v>0</v>
      </c>
      <c r="L9" s="6">
        <v>0</v>
      </c>
      <c r="M9" s="6">
        <v>0</v>
      </c>
      <c r="N9" s="7">
        <f t="shared" si="0"/>
        <v>0</v>
      </c>
    </row>
    <row r="10" spans="1:14" ht="23" x14ac:dyDescent="0.35">
      <c r="A10" s="2">
        <v>9</v>
      </c>
      <c r="B10" s="3" t="s">
        <v>15</v>
      </c>
      <c r="C10" s="2" t="s">
        <v>60</v>
      </c>
      <c r="D10" s="4" t="s">
        <v>61</v>
      </c>
      <c r="E10" s="2" t="s">
        <v>62</v>
      </c>
      <c r="F10" s="2" t="s">
        <v>63</v>
      </c>
      <c r="G10" s="4" t="s">
        <v>64</v>
      </c>
      <c r="H10" s="4" t="s">
        <v>21</v>
      </c>
      <c r="I10" s="4" t="s">
        <v>66</v>
      </c>
      <c r="J10" s="5">
        <v>9000</v>
      </c>
      <c r="K10" s="6">
        <v>0</v>
      </c>
      <c r="L10" s="6">
        <v>0</v>
      </c>
      <c r="M10" s="6">
        <v>0</v>
      </c>
      <c r="N10" s="7">
        <f t="shared" si="0"/>
        <v>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D7FD7-862A-4A72-856B-FFE2EF9B7699}">
  <dimension ref="A1:N13"/>
  <sheetViews>
    <sheetView workbookViewId="0">
      <selection sqref="A1:N1"/>
    </sheetView>
  </sheetViews>
  <sheetFormatPr defaultRowHeight="14.5" x14ac:dyDescent="0.35"/>
  <cols>
    <col min="2" max="2" width="23.81640625" customWidth="1"/>
    <col min="3" max="3" width="8.08984375" bestFit="1" customWidth="1"/>
    <col min="4" max="4" width="15" customWidth="1"/>
    <col min="6" max="6" width="5.36328125" bestFit="1" customWidth="1"/>
    <col min="8" max="8" width="13.36328125" customWidth="1"/>
    <col min="9" max="9" width="17" customWidth="1"/>
    <col min="10" max="10" width="11.54296875" bestFit="1" customWidth="1"/>
  </cols>
  <sheetData>
    <row r="1" spans="1:14" ht="39" x14ac:dyDescent="0.3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</row>
    <row r="2" spans="1:14" ht="46" x14ac:dyDescent="0.35">
      <c r="A2" s="8">
        <v>10</v>
      </c>
      <c r="B2" s="9" t="s">
        <v>67</v>
      </c>
      <c r="C2" s="8" t="s">
        <v>68</v>
      </c>
      <c r="D2" s="10" t="s">
        <v>69</v>
      </c>
      <c r="E2" s="8" t="s">
        <v>70</v>
      </c>
      <c r="F2" s="8" t="s">
        <v>71</v>
      </c>
      <c r="G2" s="10" t="s">
        <v>72</v>
      </c>
      <c r="H2" s="10" t="s">
        <v>73</v>
      </c>
      <c r="I2" s="10" t="s">
        <v>74</v>
      </c>
      <c r="J2" s="11">
        <v>15000</v>
      </c>
      <c r="K2" s="6">
        <v>0</v>
      </c>
      <c r="L2" s="6">
        <v>0</v>
      </c>
      <c r="M2" s="6">
        <v>0</v>
      </c>
      <c r="N2" s="7">
        <f t="shared" ref="N2:N13" si="0">IF(J2=0,0,M2/J2)</f>
        <v>0</v>
      </c>
    </row>
    <row r="3" spans="1:14" ht="34.5" x14ac:dyDescent="0.35">
      <c r="A3" s="2">
        <v>11</v>
      </c>
      <c r="B3" s="3" t="s">
        <v>67</v>
      </c>
      <c r="C3" s="2" t="s">
        <v>75</v>
      </c>
      <c r="D3" s="4" t="s">
        <v>76</v>
      </c>
      <c r="E3" s="2" t="s">
        <v>70</v>
      </c>
      <c r="F3" s="2" t="s">
        <v>77</v>
      </c>
      <c r="G3" s="4" t="s">
        <v>78</v>
      </c>
      <c r="H3" s="4" t="s">
        <v>73</v>
      </c>
      <c r="I3" s="4" t="s">
        <v>79</v>
      </c>
      <c r="J3" s="5">
        <v>10000</v>
      </c>
      <c r="K3" s="6">
        <v>0</v>
      </c>
      <c r="L3" s="6">
        <v>0</v>
      </c>
      <c r="M3" s="6">
        <v>0</v>
      </c>
      <c r="N3" s="7">
        <f t="shared" si="0"/>
        <v>0</v>
      </c>
    </row>
    <row r="4" spans="1:14" ht="34.5" x14ac:dyDescent="0.35">
      <c r="A4" s="8">
        <v>12</v>
      </c>
      <c r="B4" s="9" t="s">
        <v>67</v>
      </c>
      <c r="C4" s="8" t="s">
        <v>75</v>
      </c>
      <c r="D4" s="10" t="s">
        <v>76</v>
      </c>
      <c r="E4" s="8" t="s">
        <v>70</v>
      </c>
      <c r="F4" s="8" t="s">
        <v>77</v>
      </c>
      <c r="G4" s="10" t="s">
        <v>78</v>
      </c>
      <c r="H4" s="10" t="s">
        <v>58</v>
      </c>
      <c r="I4" s="10" t="s">
        <v>80</v>
      </c>
      <c r="J4" s="11">
        <v>15500</v>
      </c>
      <c r="K4" s="6">
        <v>0</v>
      </c>
      <c r="L4" s="6">
        <v>0</v>
      </c>
      <c r="M4" s="6">
        <v>0</v>
      </c>
      <c r="N4" s="7">
        <f t="shared" si="0"/>
        <v>0</v>
      </c>
    </row>
    <row r="5" spans="1:14" ht="46" x14ac:dyDescent="0.35">
      <c r="A5" s="2">
        <v>13</v>
      </c>
      <c r="B5" s="3" t="s">
        <v>67</v>
      </c>
      <c r="C5" s="2" t="s">
        <v>16</v>
      </c>
      <c r="D5" s="4" t="s">
        <v>17</v>
      </c>
      <c r="E5" s="2" t="s">
        <v>18</v>
      </c>
      <c r="F5" s="2" t="s">
        <v>81</v>
      </c>
      <c r="G5" s="4" t="s">
        <v>82</v>
      </c>
      <c r="H5" s="4" t="s">
        <v>73</v>
      </c>
      <c r="I5" s="4" t="s">
        <v>83</v>
      </c>
      <c r="J5" s="5">
        <v>15000</v>
      </c>
      <c r="K5" s="6">
        <v>0</v>
      </c>
      <c r="L5" s="6">
        <v>0</v>
      </c>
      <c r="M5" s="6">
        <v>0</v>
      </c>
      <c r="N5" s="7">
        <f t="shared" si="0"/>
        <v>0</v>
      </c>
    </row>
    <row r="6" spans="1:14" ht="46" x14ac:dyDescent="0.35">
      <c r="A6" s="8">
        <v>14</v>
      </c>
      <c r="B6" s="9" t="s">
        <v>67</v>
      </c>
      <c r="C6" s="8" t="s">
        <v>16</v>
      </c>
      <c r="D6" s="10" t="s">
        <v>17</v>
      </c>
      <c r="E6" s="8" t="s">
        <v>18</v>
      </c>
      <c r="F6" s="8" t="s">
        <v>84</v>
      </c>
      <c r="G6" s="10" t="s">
        <v>85</v>
      </c>
      <c r="H6" s="10" t="s">
        <v>73</v>
      </c>
      <c r="I6" s="10" t="s">
        <v>86</v>
      </c>
      <c r="J6" s="11">
        <v>10000</v>
      </c>
      <c r="K6" s="6">
        <v>0</v>
      </c>
      <c r="L6" s="6">
        <v>0</v>
      </c>
      <c r="M6" s="6">
        <v>0</v>
      </c>
      <c r="N6" s="7">
        <f t="shared" si="0"/>
        <v>0</v>
      </c>
    </row>
    <row r="7" spans="1:14" ht="46" x14ac:dyDescent="0.35">
      <c r="A7" s="2">
        <v>15</v>
      </c>
      <c r="B7" s="3" t="s">
        <v>67</v>
      </c>
      <c r="C7" s="2" t="s">
        <v>23</v>
      </c>
      <c r="D7" s="4" t="s">
        <v>24</v>
      </c>
      <c r="E7" s="2" t="s">
        <v>25</v>
      </c>
      <c r="F7" s="2" t="s">
        <v>87</v>
      </c>
      <c r="G7" s="4" t="s">
        <v>88</v>
      </c>
      <c r="H7" s="4" t="s">
        <v>28</v>
      </c>
      <c r="I7" s="4" t="s">
        <v>89</v>
      </c>
      <c r="J7" s="5">
        <v>10000</v>
      </c>
      <c r="K7" s="6">
        <v>0</v>
      </c>
      <c r="L7" s="6">
        <v>0</v>
      </c>
      <c r="M7" s="6">
        <v>0</v>
      </c>
      <c r="N7" s="7">
        <f t="shared" si="0"/>
        <v>0</v>
      </c>
    </row>
    <row r="8" spans="1:14" ht="57.5" x14ac:dyDescent="0.35">
      <c r="A8" s="8">
        <v>16</v>
      </c>
      <c r="B8" s="9" t="s">
        <v>67</v>
      </c>
      <c r="C8" s="8" t="s">
        <v>30</v>
      </c>
      <c r="D8" s="10" t="s">
        <v>31</v>
      </c>
      <c r="E8" s="8" t="s">
        <v>32</v>
      </c>
      <c r="F8" s="8" t="s">
        <v>33</v>
      </c>
      <c r="G8" s="10" t="s">
        <v>34</v>
      </c>
      <c r="H8" s="10" t="s">
        <v>35</v>
      </c>
      <c r="I8" s="10" t="s">
        <v>90</v>
      </c>
      <c r="J8" s="11">
        <v>20000</v>
      </c>
      <c r="K8" s="6">
        <v>0</v>
      </c>
      <c r="L8" s="6">
        <v>0</v>
      </c>
      <c r="M8" s="6">
        <v>0</v>
      </c>
      <c r="N8" s="7">
        <f t="shared" si="0"/>
        <v>0</v>
      </c>
    </row>
    <row r="9" spans="1:14" ht="34.5" x14ac:dyDescent="0.35">
      <c r="A9" s="2">
        <v>17</v>
      </c>
      <c r="B9" s="3" t="s">
        <v>67</v>
      </c>
      <c r="C9" s="2" t="s">
        <v>37</v>
      </c>
      <c r="D9" s="4" t="s">
        <v>38</v>
      </c>
      <c r="E9" s="2" t="s">
        <v>39</v>
      </c>
      <c r="F9" s="2" t="s">
        <v>91</v>
      </c>
      <c r="G9" s="4" t="s">
        <v>92</v>
      </c>
      <c r="H9" s="4" t="s">
        <v>73</v>
      </c>
      <c r="I9" s="4" t="s">
        <v>93</v>
      </c>
      <c r="J9" s="5">
        <v>110500</v>
      </c>
      <c r="K9" s="6">
        <v>0</v>
      </c>
      <c r="L9" s="6">
        <v>0</v>
      </c>
      <c r="M9" s="6">
        <v>0</v>
      </c>
      <c r="N9" s="7">
        <f t="shared" si="0"/>
        <v>0</v>
      </c>
    </row>
    <row r="10" spans="1:14" ht="34.5" x14ac:dyDescent="0.35">
      <c r="A10" s="8">
        <v>18</v>
      </c>
      <c r="B10" s="9" t="s">
        <v>67</v>
      </c>
      <c r="C10" s="8" t="s">
        <v>47</v>
      </c>
      <c r="D10" s="10" t="s">
        <v>48</v>
      </c>
      <c r="E10" s="8" t="s">
        <v>49</v>
      </c>
      <c r="F10" s="8" t="s">
        <v>50</v>
      </c>
      <c r="G10" s="10" t="s">
        <v>51</v>
      </c>
      <c r="H10" s="10" t="s">
        <v>45</v>
      </c>
      <c r="I10" s="10" t="s">
        <v>94</v>
      </c>
      <c r="J10" s="11">
        <v>5000</v>
      </c>
      <c r="K10" s="6">
        <v>0</v>
      </c>
      <c r="L10" s="6">
        <v>0</v>
      </c>
      <c r="M10" s="6">
        <v>0</v>
      </c>
      <c r="N10" s="7">
        <f t="shared" si="0"/>
        <v>0</v>
      </c>
    </row>
    <row r="11" spans="1:14" ht="34.5" x14ac:dyDescent="0.35">
      <c r="A11" s="2">
        <v>19</v>
      </c>
      <c r="B11" s="3" t="s">
        <v>67</v>
      </c>
      <c r="C11" s="2" t="s">
        <v>47</v>
      </c>
      <c r="D11" s="4" t="s">
        <v>48</v>
      </c>
      <c r="E11" s="2" t="s">
        <v>49</v>
      </c>
      <c r="F11" s="2" t="s">
        <v>50</v>
      </c>
      <c r="G11" s="4" t="s">
        <v>51</v>
      </c>
      <c r="H11" s="4" t="s">
        <v>45</v>
      </c>
      <c r="I11" s="4" t="s">
        <v>95</v>
      </c>
      <c r="J11" s="5">
        <v>5000</v>
      </c>
      <c r="K11" s="6">
        <v>0</v>
      </c>
      <c r="L11" s="6">
        <v>0</v>
      </c>
      <c r="M11" s="6">
        <v>0</v>
      </c>
      <c r="N11" s="7">
        <f t="shared" si="0"/>
        <v>0</v>
      </c>
    </row>
    <row r="12" spans="1:14" ht="57.5" x14ac:dyDescent="0.35">
      <c r="A12" s="8">
        <v>20</v>
      </c>
      <c r="B12" s="9" t="s">
        <v>67</v>
      </c>
      <c r="C12" s="8" t="s">
        <v>96</v>
      </c>
      <c r="D12" s="10" t="s">
        <v>97</v>
      </c>
      <c r="E12" s="8" t="s">
        <v>98</v>
      </c>
      <c r="F12" s="8" t="s">
        <v>99</v>
      </c>
      <c r="G12" s="10" t="s">
        <v>100</v>
      </c>
      <c r="H12" s="10" t="s">
        <v>58</v>
      </c>
      <c r="I12" s="10" t="s">
        <v>101</v>
      </c>
      <c r="J12" s="11">
        <v>10000</v>
      </c>
      <c r="K12" s="6">
        <v>0</v>
      </c>
      <c r="L12" s="6">
        <v>0</v>
      </c>
      <c r="M12" s="6">
        <v>0</v>
      </c>
      <c r="N12" s="7">
        <f t="shared" si="0"/>
        <v>0</v>
      </c>
    </row>
    <row r="13" spans="1:14" ht="46" x14ac:dyDescent="0.35">
      <c r="A13" s="2">
        <v>21</v>
      </c>
      <c r="B13" s="3" t="s">
        <v>67</v>
      </c>
      <c r="C13" s="2" t="s">
        <v>60</v>
      </c>
      <c r="D13" s="4" t="s">
        <v>61</v>
      </c>
      <c r="E13" s="2" t="s">
        <v>62</v>
      </c>
      <c r="F13" s="2" t="s">
        <v>63</v>
      </c>
      <c r="G13" s="4" t="s">
        <v>64</v>
      </c>
      <c r="H13" s="4" t="s">
        <v>21</v>
      </c>
      <c r="I13" s="4" t="s">
        <v>102</v>
      </c>
      <c r="J13" s="5">
        <v>5000</v>
      </c>
      <c r="K13" s="6">
        <v>0</v>
      </c>
      <c r="L13" s="6">
        <v>0</v>
      </c>
      <c r="M13" s="6">
        <v>0</v>
      </c>
      <c r="N13" s="7">
        <f t="shared" si="0"/>
        <v>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83CFD-FD38-4186-A392-6AB94E58EF37}">
  <dimension ref="A1:N18"/>
  <sheetViews>
    <sheetView topLeftCell="A12" workbookViewId="0">
      <selection activeCell="A2" sqref="A2:N18"/>
    </sheetView>
  </sheetViews>
  <sheetFormatPr defaultRowHeight="14.5" x14ac:dyDescent="0.35"/>
  <cols>
    <col min="2" max="2" width="22" customWidth="1"/>
    <col min="3" max="3" width="8.08984375" bestFit="1" customWidth="1"/>
    <col min="6" max="6" width="5.36328125" bestFit="1" customWidth="1"/>
    <col min="7" max="7" width="17.90625" customWidth="1"/>
    <col min="10" max="10" width="10.6328125" bestFit="1" customWidth="1"/>
  </cols>
  <sheetData>
    <row r="1" spans="1:14" ht="39" x14ac:dyDescent="0.3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</row>
    <row r="2" spans="1:14" ht="57.5" x14ac:dyDescent="0.35">
      <c r="A2" s="8">
        <v>22</v>
      </c>
      <c r="B2" s="9" t="s">
        <v>103</v>
      </c>
      <c r="C2" s="8" t="s">
        <v>75</v>
      </c>
      <c r="D2" s="10" t="s">
        <v>76</v>
      </c>
      <c r="E2" s="8" t="s">
        <v>70</v>
      </c>
      <c r="F2" s="8" t="s">
        <v>104</v>
      </c>
      <c r="G2" s="10" t="s">
        <v>105</v>
      </c>
      <c r="H2" s="10" t="s">
        <v>28</v>
      </c>
      <c r="I2" s="10" t="s">
        <v>106</v>
      </c>
      <c r="J2" s="11">
        <v>10000</v>
      </c>
      <c r="K2" s="6">
        <v>0</v>
      </c>
      <c r="L2" s="6">
        <v>0</v>
      </c>
      <c r="M2" s="6">
        <v>0</v>
      </c>
      <c r="N2" s="7">
        <f t="shared" ref="N2:N18" si="0">IF(J2=0,0,M2/J2)</f>
        <v>0</v>
      </c>
    </row>
    <row r="3" spans="1:14" ht="57.5" x14ac:dyDescent="0.35">
      <c r="A3" s="2">
        <v>23</v>
      </c>
      <c r="B3" s="3" t="s">
        <v>103</v>
      </c>
      <c r="C3" s="2" t="s">
        <v>16</v>
      </c>
      <c r="D3" s="4" t="s">
        <v>17</v>
      </c>
      <c r="E3" s="2" t="s">
        <v>18</v>
      </c>
      <c r="F3" s="2" t="s">
        <v>84</v>
      </c>
      <c r="G3" s="4" t="s">
        <v>85</v>
      </c>
      <c r="H3" s="4" t="s">
        <v>58</v>
      </c>
      <c r="I3" s="4" t="s">
        <v>107</v>
      </c>
      <c r="J3" s="5">
        <v>10000</v>
      </c>
      <c r="K3" s="6">
        <v>0</v>
      </c>
      <c r="L3" s="6">
        <v>0</v>
      </c>
      <c r="M3" s="6">
        <v>0</v>
      </c>
      <c r="N3" s="7">
        <f t="shared" si="0"/>
        <v>0</v>
      </c>
    </row>
    <row r="4" spans="1:14" ht="57.5" x14ac:dyDescent="0.35">
      <c r="A4" s="8">
        <v>24</v>
      </c>
      <c r="B4" s="9" t="s">
        <v>103</v>
      </c>
      <c r="C4" s="8" t="s">
        <v>23</v>
      </c>
      <c r="D4" s="10" t="s">
        <v>24</v>
      </c>
      <c r="E4" s="8" t="s">
        <v>25</v>
      </c>
      <c r="F4" s="8" t="s">
        <v>26</v>
      </c>
      <c r="G4" s="10" t="s">
        <v>27</v>
      </c>
      <c r="H4" s="10" t="s">
        <v>28</v>
      </c>
      <c r="I4" s="10" t="s">
        <v>108</v>
      </c>
      <c r="J4" s="11">
        <v>17000</v>
      </c>
      <c r="K4" s="6">
        <v>0</v>
      </c>
      <c r="L4" s="6">
        <v>0</v>
      </c>
      <c r="M4" s="6">
        <v>0</v>
      </c>
      <c r="N4" s="7">
        <f t="shared" si="0"/>
        <v>0</v>
      </c>
    </row>
    <row r="5" spans="1:14" ht="57.5" x14ac:dyDescent="0.35">
      <c r="A5" s="2">
        <v>25</v>
      </c>
      <c r="B5" s="3" t="s">
        <v>103</v>
      </c>
      <c r="C5" s="2" t="s">
        <v>23</v>
      </c>
      <c r="D5" s="4" t="s">
        <v>24</v>
      </c>
      <c r="E5" s="2" t="s">
        <v>25</v>
      </c>
      <c r="F5" s="2" t="s">
        <v>87</v>
      </c>
      <c r="G5" s="4" t="s">
        <v>88</v>
      </c>
      <c r="H5" s="4" t="s">
        <v>73</v>
      </c>
      <c r="I5" s="4" t="s">
        <v>109</v>
      </c>
      <c r="J5" s="5">
        <v>7500</v>
      </c>
      <c r="K5" s="6">
        <v>0</v>
      </c>
      <c r="L5" s="6">
        <v>0</v>
      </c>
      <c r="M5" s="6">
        <v>0</v>
      </c>
      <c r="N5" s="7">
        <f t="shared" si="0"/>
        <v>0</v>
      </c>
    </row>
    <row r="6" spans="1:14" ht="46" x14ac:dyDescent="0.35">
      <c r="A6" s="8">
        <v>26</v>
      </c>
      <c r="B6" s="9" t="s">
        <v>103</v>
      </c>
      <c r="C6" s="8" t="s">
        <v>30</v>
      </c>
      <c r="D6" s="10" t="s">
        <v>31</v>
      </c>
      <c r="E6" s="8" t="s">
        <v>32</v>
      </c>
      <c r="F6" s="8" t="s">
        <v>33</v>
      </c>
      <c r="G6" s="10" t="s">
        <v>34</v>
      </c>
      <c r="H6" s="10" t="s">
        <v>35</v>
      </c>
      <c r="I6" s="10" t="s">
        <v>110</v>
      </c>
      <c r="J6" s="11">
        <v>25000</v>
      </c>
      <c r="K6" s="6">
        <v>0</v>
      </c>
      <c r="L6" s="6">
        <v>0</v>
      </c>
      <c r="M6" s="6">
        <v>0</v>
      </c>
      <c r="N6" s="7">
        <f t="shared" si="0"/>
        <v>0</v>
      </c>
    </row>
    <row r="7" spans="1:14" ht="69" x14ac:dyDescent="0.35">
      <c r="A7" s="2">
        <v>27</v>
      </c>
      <c r="B7" s="3" t="s">
        <v>103</v>
      </c>
      <c r="C7" s="2" t="s">
        <v>37</v>
      </c>
      <c r="D7" s="4" t="s">
        <v>38</v>
      </c>
      <c r="E7" s="2" t="s">
        <v>39</v>
      </c>
      <c r="F7" s="2" t="s">
        <v>91</v>
      </c>
      <c r="G7" s="4" t="s">
        <v>92</v>
      </c>
      <c r="H7" s="4" t="s">
        <v>58</v>
      </c>
      <c r="I7" s="4" t="s">
        <v>111</v>
      </c>
      <c r="J7" s="5">
        <v>30500</v>
      </c>
      <c r="K7" s="6">
        <v>0</v>
      </c>
      <c r="L7" s="6">
        <v>0</v>
      </c>
      <c r="M7" s="6">
        <v>0</v>
      </c>
      <c r="N7" s="7">
        <f t="shared" si="0"/>
        <v>0</v>
      </c>
    </row>
    <row r="8" spans="1:14" ht="69" x14ac:dyDescent="0.35">
      <c r="A8" s="8">
        <v>28</v>
      </c>
      <c r="B8" s="9" t="s">
        <v>103</v>
      </c>
      <c r="C8" s="8" t="s">
        <v>37</v>
      </c>
      <c r="D8" s="10" t="s">
        <v>38</v>
      </c>
      <c r="E8" s="8" t="s">
        <v>39</v>
      </c>
      <c r="F8" s="8" t="s">
        <v>91</v>
      </c>
      <c r="G8" s="10" t="s">
        <v>92</v>
      </c>
      <c r="H8" s="10" t="s">
        <v>45</v>
      </c>
      <c r="I8" s="10" t="s">
        <v>112</v>
      </c>
      <c r="J8" s="11">
        <v>30000</v>
      </c>
      <c r="K8" s="6">
        <v>0</v>
      </c>
      <c r="L8" s="6">
        <v>0</v>
      </c>
      <c r="M8" s="6">
        <v>0</v>
      </c>
      <c r="N8" s="7">
        <f t="shared" si="0"/>
        <v>0</v>
      </c>
    </row>
    <row r="9" spans="1:14" ht="46" x14ac:dyDescent="0.35">
      <c r="A9" s="2">
        <v>29</v>
      </c>
      <c r="B9" s="3" t="s">
        <v>103</v>
      </c>
      <c r="C9" s="2" t="s">
        <v>37</v>
      </c>
      <c r="D9" s="4" t="s">
        <v>38</v>
      </c>
      <c r="E9" s="2" t="s">
        <v>39</v>
      </c>
      <c r="F9" s="2" t="s">
        <v>43</v>
      </c>
      <c r="G9" s="4" t="s">
        <v>44</v>
      </c>
      <c r="H9" s="4" t="s">
        <v>45</v>
      </c>
      <c r="I9" s="4" t="s">
        <v>113</v>
      </c>
      <c r="J9" s="5">
        <v>30000</v>
      </c>
      <c r="K9" s="6">
        <v>0</v>
      </c>
      <c r="L9" s="6">
        <v>0</v>
      </c>
      <c r="M9" s="6">
        <v>0</v>
      </c>
      <c r="N9" s="7">
        <f t="shared" si="0"/>
        <v>0</v>
      </c>
    </row>
    <row r="10" spans="1:14" ht="57.5" x14ac:dyDescent="0.35">
      <c r="A10" s="8">
        <v>30</v>
      </c>
      <c r="B10" s="9" t="s">
        <v>103</v>
      </c>
      <c r="C10" s="8" t="s">
        <v>37</v>
      </c>
      <c r="D10" s="10" t="s">
        <v>38</v>
      </c>
      <c r="E10" s="8" t="s">
        <v>39</v>
      </c>
      <c r="F10" s="8" t="s">
        <v>114</v>
      </c>
      <c r="G10" s="10" t="s">
        <v>115</v>
      </c>
      <c r="H10" s="10" t="s">
        <v>28</v>
      </c>
      <c r="I10" s="10" t="s">
        <v>116</v>
      </c>
      <c r="J10" s="11">
        <v>10000</v>
      </c>
      <c r="K10" s="6">
        <v>0</v>
      </c>
      <c r="L10" s="6">
        <v>0</v>
      </c>
      <c r="M10" s="6">
        <v>0</v>
      </c>
      <c r="N10" s="7">
        <f t="shared" si="0"/>
        <v>0</v>
      </c>
    </row>
    <row r="11" spans="1:14" ht="46" x14ac:dyDescent="0.35">
      <c r="A11" s="2">
        <v>31</v>
      </c>
      <c r="B11" s="3" t="s">
        <v>103</v>
      </c>
      <c r="C11" s="2" t="s">
        <v>37</v>
      </c>
      <c r="D11" s="4" t="s">
        <v>38</v>
      </c>
      <c r="E11" s="2" t="s">
        <v>39</v>
      </c>
      <c r="F11" s="2" t="s">
        <v>117</v>
      </c>
      <c r="G11" s="4" t="s">
        <v>118</v>
      </c>
      <c r="H11" s="4" t="s">
        <v>45</v>
      </c>
      <c r="I11" s="4" t="s">
        <v>119</v>
      </c>
      <c r="J11" s="5">
        <v>15000</v>
      </c>
      <c r="K11" s="6">
        <v>0</v>
      </c>
      <c r="L11" s="6">
        <v>0</v>
      </c>
      <c r="M11" s="6">
        <v>0</v>
      </c>
      <c r="N11" s="7">
        <f t="shared" si="0"/>
        <v>0</v>
      </c>
    </row>
    <row r="12" spans="1:14" ht="57.5" x14ac:dyDescent="0.35">
      <c r="A12" s="8">
        <v>32</v>
      </c>
      <c r="B12" s="9" t="s">
        <v>103</v>
      </c>
      <c r="C12" s="8" t="s">
        <v>47</v>
      </c>
      <c r="D12" s="10" t="s">
        <v>48</v>
      </c>
      <c r="E12" s="8" t="s">
        <v>49</v>
      </c>
      <c r="F12" s="8" t="s">
        <v>120</v>
      </c>
      <c r="G12" s="10" t="s">
        <v>121</v>
      </c>
      <c r="H12" s="10" t="s">
        <v>28</v>
      </c>
      <c r="I12" s="10" t="s">
        <v>122</v>
      </c>
      <c r="J12" s="11">
        <v>10000</v>
      </c>
      <c r="K12" s="6">
        <v>0</v>
      </c>
      <c r="L12" s="6">
        <v>0</v>
      </c>
      <c r="M12" s="6">
        <v>0</v>
      </c>
      <c r="N12" s="7">
        <f t="shared" si="0"/>
        <v>0</v>
      </c>
    </row>
    <row r="13" spans="1:14" ht="57.5" x14ac:dyDescent="0.35">
      <c r="A13" s="2">
        <v>33</v>
      </c>
      <c r="B13" s="3" t="s">
        <v>103</v>
      </c>
      <c r="C13" s="2" t="s">
        <v>47</v>
      </c>
      <c r="D13" s="4" t="s">
        <v>48</v>
      </c>
      <c r="E13" s="2" t="s">
        <v>49</v>
      </c>
      <c r="F13" s="2" t="s">
        <v>50</v>
      </c>
      <c r="G13" s="4" t="s">
        <v>51</v>
      </c>
      <c r="H13" s="4" t="s">
        <v>45</v>
      </c>
      <c r="I13" s="4" t="s">
        <v>123</v>
      </c>
      <c r="J13" s="5">
        <v>5000</v>
      </c>
      <c r="K13" s="6">
        <v>0</v>
      </c>
      <c r="L13" s="6">
        <v>0</v>
      </c>
      <c r="M13" s="6">
        <v>0</v>
      </c>
      <c r="N13" s="7">
        <f t="shared" si="0"/>
        <v>0</v>
      </c>
    </row>
    <row r="14" spans="1:14" ht="57.5" x14ac:dyDescent="0.35">
      <c r="A14" s="8">
        <v>34</v>
      </c>
      <c r="B14" s="9" t="s">
        <v>103</v>
      </c>
      <c r="C14" s="8" t="s">
        <v>47</v>
      </c>
      <c r="D14" s="10" t="s">
        <v>48</v>
      </c>
      <c r="E14" s="8" t="s">
        <v>49</v>
      </c>
      <c r="F14" s="8" t="s">
        <v>50</v>
      </c>
      <c r="G14" s="10" t="s">
        <v>51</v>
      </c>
      <c r="H14" s="10" t="s">
        <v>28</v>
      </c>
      <c r="I14" s="10" t="s">
        <v>124</v>
      </c>
      <c r="J14" s="11">
        <v>5000</v>
      </c>
      <c r="K14" s="6">
        <v>0</v>
      </c>
      <c r="L14" s="6">
        <v>0</v>
      </c>
      <c r="M14" s="6">
        <v>0</v>
      </c>
      <c r="N14" s="7">
        <f t="shared" si="0"/>
        <v>0</v>
      </c>
    </row>
    <row r="15" spans="1:14" ht="57.5" x14ac:dyDescent="0.35">
      <c r="A15" s="2">
        <v>35</v>
      </c>
      <c r="B15" s="3" t="s">
        <v>103</v>
      </c>
      <c r="C15" s="2" t="s">
        <v>47</v>
      </c>
      <c r="D15" s="4" t="s">
        <v>48</v>
      </c>
      <c r="E15" s="2" t="s">
        <v>49</v>
      </c>
      <c r="F15" s="2" t="s">
        <v>50</v>
      </c>
      <c r="G15" s="4" t="s">
        <v>51</v>
      </c>
      <c r="H15" s="4" t="s">
        <v>21</v>
      </c>
      <c r="I15" s="4" t="s">
        <v>125</v>
      </c>
      <c r="J15" s="5">
        <v>10000</v>
      </c>
      <c r="K15" s="6">
        <v>0</v>
      </c>
      <c r="L15" s="6">
        <v>0</v>
      </c>
      <c r="M15" s="6">
        <v>0</v>
      </c>
      <c r="N15" s="7">
        <f t="shared" si="0"/>
        <v>0</v>
      </c>
    </row>
    <row r="16" spans="1:14" ht="69" x14ac:dyDescent="0.35">
      <c r="A16" s="8">
        <v>36</v>
      </c>
      <c r="B16" s="9" t="s">
        <v>103</v>
      </c>
      <c r="C16" s="8" t="s">
        <v>47</v>
      </c>
      <c r="D16" s="10" t="s">
        <v>48</v>
      </c>
      <c r="E16" s="8" t="s">
        <v>49</v>
      </c>
      <c r="F16" s="8" t="s">
        <v>126</v>
      </c>
      <c r="G16" s="10" t="s">
        <v>127</v>
      </c>
      <c r="H16" s="10" t="s">
        <v>73</v>
      </c>
      <c r="I16" s="10" t="s">
        <v>128</v>
      </c>
      <c r="J16" s="11">
        <v>10000</v>
      </c>
      <c r="K16" s="6">
        <v>0</v>
      </c>
      <c r="L16" s="6">
        <v>0</v>
      </c>
      <c r="M16" s="6">
        <v>0</v>
      </c>
      <c r="N16" s="7">
        <f t="shared" si="0"/>
        <v>0</v>
      </c>
    </row>
    <row r="17" spans="1:14" ht="57.5" x14ac:dyDescent="0.35">
      <c r="A17" s="2">
        <v>37</v>
      </c>
      <c r="B17" s="3" t="s">
        <v>103</v>
      </c>
      <c r="C17" s="2" t="s">
        <v>47</v>
      </c>
      <c r="D17" s="4" t="s">
        <v>48</v>
      </c>
      <c r="E17" s="2" t="s">
        <v>49</v>
      </c>
      <c r="F17" s="2" t="s">
        <v>126</v>
      </c>
      <c r="G17" s="4" t="s">
        <v>127</v>
      </c>
      <c r="H17" s="4" t="s">
        <v>45</v>
      </c>
      <c r="I17" s="4" t="s">
        <v>129</v>
      </c>
      <c r="J17" s="5">
        <v>3000</v>
      </c>
      <c r="K17" s="6">
        <v>0</v>
      </c>
      <c r="L17" s="6">
        <v>0</v>
      </c>
      <c r="M17" s="6">
        <v>0</v>
      </c>
      <c r="N17" s="7">
        <f t="shared" si="0"/>
        <v>0</v>
      </c>
    </row>
    <row r="18" spans="1:14" ht="57.5" x14ac:dyDescent="0.35">
      <c r="A18" s="8">
        <v>38</v>
      </c>
      <c r="B18" s="9" t="s">
        <v>103</v>
      </c>
      <c r="C18" s="8" t="s">
        <v>47</v>
      </c>
      <c r="D18" s="10" t="s">
        <v>48</v>
      </c>
      <c r="E18" s="8" t="s">
        <v>49</v>
      </c>
      <c r="F18" s="8" t="s">
        <v>126</v>
      </c>
      <c r="G18" s="10" t="s">
        <v>127</v>
      </c>
      <c r="H18" s="10" t="s">
        <v>28</v>
      </c>
      <c r="I18" s="10" t="s">
        <v>130</v>
      </c>
      <c r="J18" s="11">
        <v>3000</v>
      </c>
      <c r="K18" s="6">
        <v>0</v>
      </c>
      <c r="L18" s="6">
        <v>0</v>
      </c>
      <c r="M18" s="6">
        <v>0</v>
      </c>
      <c r="N18" s="7">
        <f t="shared" si="0"/>
        <v>0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BCDCC-0CB5-4080-960F-0DB1D446DCCF}">
  <dimension ref="A1:N10"/>
  <sheetViews>
    <sheetView workbookViewId="0">
      <selection activeCell="A2" sqref="A2:N10"/>
    </sheetView>
  </sheetViews>
  <sheetFormatPr defaultRowHeight="14.5" x14ac:dyDescent="0.35"/>
  <cols>
    <col min="2" max="2" width="17.1796875" customWidth="1"/>
    <col min="3" max="3" width="8.08984375" bestFit="1" customWidth="1"/>
    <col min="6" max="6" width="5.36328125" bestFit="1" customWidth="1"/>
    <col min="9" max="9" width="21.90625" customWidth="1"/>
    <col min="10" max="10" width="11.54296875" bestFit="1" customWidth="1"/>
  </cols>
  <sheetData>
    <row r="1" spans="1:14" ht="39" x14ac:dyDescent="0.3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</row>
    <row r="2" spans="1:14" ht="57.5" x14ac:dyDescent="0.35">
      <c r="A2" s="2">
        <v>39</v>
      </c>
      <c r="B2" s="3" t="s">
        <v>131</v>
      </c>
      <c r="C2" s="2" t="s">
        <v>16</v>
      </c>
      <c r="D2" s="4" t="s">
        <v>17</v>
      </c>
      <c r="E2" s="2" t="s">
        <v>18</v>
      </c>
      <c r="F2" s="2" t="s">
        <v>19</v>
      </c>
      <c r="G2" s="4" t="s">
        <v>20</v>
      </c>
      <c r="H2" s="4" t="s">
        <v>21</v>
      </c>
      <c r="I2" s="4" t="s">
        <v>132</v>
      </c>
      <c r="J2" s="5">
        <v>8000</v>
      </c>
      <c r="K2" s="6">
        <v>0</v>
      </c>
      <c r="L2" s="6">
        <v>0</v>
      </c>
      <c r="M2" s="6">
        <v>0</v>
      </c>
      <c r="N2" s="7">
        <f t="shared" ref="N2:N10" si="0">IF(J2=0,0,M2/J2)</f>
        <v>0</v>
      </c>
    </row>
    <row r="3" spans="1:14" ht="46" x14ac:dyDescent="0.35">
      <c r="A3" s="8">
        <v>40</v>
      </c>
      <c r="B3" s="9" t="s">
        <v>131</v>
      </c>
      <c r="C3" s="8" t="s">
        <v>30</v>
      </c>
      <c r="D3" s="10" t="s">
        <v>31</v>
      </c>
      <c r="E3" s="8" t="s">
        <v>32</v>
      </c>
      <c r="F3" s="8" t="s">
        <v>133</v>
      </c>
      <c r="G3" s="10" t="s">
        <v>134</v>
      </c>
      <c r="H3" s="10" t="s">
        <v>58</v>
      </c>
      <c r="I3" s="10" t="s">
        <v>58</v>
      </c>
      <c r="J3" s="11">
        <v>15900</v>
      </c>
      <c r="K3" s="6">
        <v>0</v>
      </c>
      <c r="L3" s="6">
        <v>0</v>
      </c>
      <c r="M3" s="6">
        <v>0</v>
      </c>
      <c r="N3" s="7">
        <f t="shared" si="0"/>
        <v>0</v>
      </c>
    </row>
    <row r="4" spans="1:14" ht="46" x14ac:dyDescent="0.35">
      <c r="A4" s="2">
        <v>41</v>
      </c>
      <c r="B4" s="3" t="s">
        <v>131</v>
      </c>
      <c r="C4" s="2" t="s">
        <v>37</v>
      </c>
      <c r="D4" s="4" t="s">
        <v>38</v>
      </c>
      <c r="E4" s="2" t="s">
        <v>39</v>
      </c>
      <c r="F4" s="2" t="s">
        <v>91</v>
      </c>
      <c r="G4" s="4" t="s">
        <v>92</v>
      </c>
      <c r="H4" s="4" t="s">
        <v>73</v>
      </c>
      <c r="I4" s="4" t="s">
        <v>135</v>
      </c>
      <c r="J4" s="5">
        <v>115500</v>
      </c>
      <c r="K4" s="6">
        <v>0</v>
      </c>
      <c r="L4" s="6">
        <v>0</v>
      </c>
      <c r="M4" s="6">
        <v>0</v>
      </c>
      <c r="N4" s="7">
        <f t="shared" si="0"/>
        <v>0</v>
      </c>
    </row>
    <row r="5" spans="1:14" ht="57.5" x14ac:dyDescent="0.35">
      <c r="A5" s="8">
        <v>42</v>
      </c>
      <c r="B5" s="9" t="s">
        <v>131</v>
      </c>
      <c r="C5" s="8" t="s">
        <v>47</v>
      </c>
      <c r="D5" s="10" t="s">
        <v>48</v>
      </c>
      <c r="E5" s="8" t="s">
        <v>49</v>
      </c>
      <c r="F5" s="8" t="s">
        <v>50</v>
      </c>
      <c r="G5" s="10" t="s">
        <v>51</v>
      </c>
      <c r="H5" s="10" t="s">
        <v>21</v>
      </c>
      <c r="I5" s="10" t="s">
        <v>136</v>
      </c>
      <c r="J5" s="11">
        <v>8000</v>
      </c>
      <c r="K5" s="6">
        <v>0</v>
      </c>
      <c r="L5" s="6">
        <v>0</v>
      </c>
      <c r="M5" s="6">
        <v>0</v>
      </c>
      <c r="N5" s="7">
        <f t="shared" si="0"/>
        <v>0</v>
      </c>
    </row>
    <row r="6" spans="1:14" ht="57.5" x14ac:dyDescent="0.35">
      <c r="A6" s="2">
        <v>43</v>
      </c>
      <c r="B6" s="3" t="s">
        <v>131</v>
      </c>
      <c r="C6" s="2" t="s">
        <v>47</v>
      </c>
      <c r="D6" s="4" t="s">
        <v>48</v>
      </c>
      <c r="E6" s="2" t="s">
        <v>49</v>
      </c>
      <c r="F6" s="2" t="s">
        <v>126</v>
      </c>
      <c r="G6" s="4" t="s">
        <v>127</v>
      </c>
      <c r="H6" s="4" t="s">
        <v>73</v>
      </c>
      <c r="I6" s="4" t="s">
        <v>137</v>
      </c>
      <c r="J6" s="5">
        <v>10000</v>
      </c>
      <c r="K6" s="6">
        <v>0</v>
      </c>
      <c r="L6" s="6">
        <v>0</v>
      </c>
      <c r="M6" s="6">
        <v>0</v>
      </c>
      <c r="N6" s="7">
        <f t="shared" si="0"/>
        <v>0</v>
      </c>
    </row>
    <row r="7" spans="1:14" ht="57.5" x14ac:dyDescent="0.35">
      <c r="A7" s="8">
        <v>44</v>
      </c>
      <c r="B7" s="9" t="s">
        <v>131</v>
      </c>
      <c r="C7" s="8" t="s">
        <v>47</v>
      </c>
      <c r="D7" s="10" t="s">
        <v>48</v>
      </c>
      <c r="E7" s="8" t="s">
        <v>49</v>
      </c>
      <c r="F7" s="8" t="s">
        <v>126</v>
      </c>
      <c r="G7" s="10" t="s">
        <v>127</v>
      </c>
      <c r="H7" s="10" t="s">
        <v>21</v>
      </c>
      <c r="I7" s="10" t="s">
        <v>138</v>
      </c>
      <c r="J7" s="11">
        <v>10000</v>
      </c>
      <c r="K7" s="6">
        <v>0</v>
      </c>
      <c r="L7" s="6">
        <v>0</v>
      </c>
      <c r="M7" s="6">
        <v>0</v>
      </c>
      <c r="N7" s="7">
        <f t="shared" si="0"/>
        <v>0</v>
      </c>
    </row>
    <row r="8" spans="1:14" ht="46" x14ac:dyDescent="0.35">
      <c r="A8" s="2">
        <v>45</v>
      </c>
      <c r="B8" s="3" t="s">
        <v>131</v>
      </c>
      <c r="C8" s="2" t="s">
        <v>60</v>
      </c>
      <c r="D8" s="4" t="s">
        <v>61</v>
      </c>
      <c r="E8" s="2" t="s">
        <v>62</v>
      </c>
      <c r="F8" s="2" t="s">
        <v>63</v>
      </c>
      <c r="G8" s="4" t="s">
        <v>64</v>
      </c>
      <c r="H8" s="4" t="s">
        <v>139</v>
      </c>
      <c r="I8" s="4" t="s">
        <v>140</v>
      </c>
      <c r="J8" s="5">
        <v>15600</v>
      </c>
      <c r="K8" s="6">
        <v>0</v>
      </c>
      <c r="L8" s="6">
        <v>0</v>
      </c>
      <c r="M8" s="6">
        <v>0</v>
      </c>
      <c r="N8" s="7">
        <f t="shared" si="0"/>
        <v>0</v>
      </c>
    </row>
    <row r="9" spans="1:14" ht="46" x14ac:dyDescent="0.35">
      <c r="A9" s="8">
        <v>46</v>
      </c>
      <c r="B9" s="9" t="s">
        <v>131</v>
      </c>
      <c r="C9" s="8" t="s">
        <v>60</v>
      </c>
      <c r="D9" s="10" t="s">
        <v>61</v>
      </c>
      <c r="E9" s="8" t="s">
        <v>62</v>
      </c>
      <c r="F9" s="8" t="s">
        <v>63</v>
      </c>
      <c r="G9" s="10" t="s">
        <v>64</v>
      </c>
      <c r="H9" s="10" t="s">
        <v>21</v>
      </c>
      <c r="I9" s="10" t="s">
        <v>102</v>
      </c>
      <c r="J9" s="11">
        <v>40000</v>
      </c>
      <c r="K9" s="6">
        <v>0</v>
      </c>
      <c r="L9" s="6">
        <v>0</v>
      </c>
      <c r="M9" s="6">
        <v>0</v>
      </c>
      <c r="N9" s="7">
        <f t="shared" si="0"/>
        <v>0</v>
      </c>
    </row>
    <row r="10" spans="1:14" ht="46" x14ac:dyDescent="0.35">
      <c r="A10" s="2">
        <v>47</v>
      </c>
      <c r="B10" s="3" t="s">
        <v>131</v>
      </c>
      <c r="C10" s="2" t="s">
        <v>60</v>
      </c>
      <c r="D10" s="4" t="s">
        <v>61</v>
      </c>
      <c r="E10" s="2" t="s">
        <v>62</v>
      </c>
      <c r="F10" s="2" t="s">
        <v>63</v>
      </c>
      <c r="G10" s="4" t="s">
        <v>64</v>
      </c>
      <c r="H10" s="4" t="s">
        <v>21</v>
      </c>
      <c r="I10" s="4" t="s">
        <v>141</v>
      </c>
      <c r="J10" s="5">
        <v>8000</v>
      </c>
      <c r="K10" s="6">
        <v>0</v>
      </c>
      <c r="L10" s="6">
        <v>0</v>
      </c>
      <c r="M10" s="6">
        <v>0</v>
      </c>
      <c r="N10" s="7">
        <f t="shared" si="0"/>
        <v>0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11E1A-B77C-43B0-95DC-A6C6CE79B746}">
  <dimension ref="A1:N18"/>
  <sheetViews>
    <sheetView workbookViewId="0">
      <selection activeCell="A2" sqref="A2:N18"/>
    </sheetView>
  </sheetViews>
  <sheetFormatPr defaultRowHeight="14.5" x14ac:dyDescent="0.35"/>
  <cols>
    <col min="2" max="2" width="16.36328125" customWidth="1"/>
    <col min="3" max="3" width="8.08984375" bestFit="1" customWidth="1"/>
    <col min="6" max="6" width="5.36328125" bestFit="1" customWidth="1"/>
    <col min="10" max="10" width="10.6328125" bestFit="1" customWidth="1"/>
  </cols>
  <sheetData>
    <row r="1" spans="1:14" ht="39" x14ac:dyDescent="0.3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</row>
    <row r="2" spans="1:14" ht="69" x14ac:dyDescent="0.35">
      <c r="A2" s="8">
        <v>48</v>
      </c>
      <c r="B2" s="9" t="s">
        <v>142</v>
      </c>
      <c r="C2" s="8" t="s">
        <v>75</v>
      </c>
      <c r="D2" s="10" t="s">
        <v>76</v>
      </c>
      <c r="E2" s="8" t="s">
        <v>70</v>
      </c>
      <c r="F2" s="8" t="s">
        <v>77</v>
      </c>
      <c r="G2" s="10" t="s">
        <v>78</v>
      </c>
      <c r="H2" s="10" t="s">
        <v>58</v>
      </c>
      <c r="I2" s="10" t="s">
        <v>143</v>
      </c>
      <c r="J2" s="11">
        <v>10000</v>
      </c>
      <c r="K2" s="6">
        <v>0</v>
      </c>
      <c r="L2" s="6">
        <v>0</v>
      </c>
      <c r="M2" s="6">
        <v>0</v>
      </c>
      <c r="N2" s="7">
        <f t="shared" ref="N2:N18" si="0">IF(J2=0,0,M2/J2)</f>
        <v>0</v>
      </c>
    </row>
    <row r="3" spans="1:14" ht="57.5" x14ac:dyDescent="0.35">
      <c r="A3" s="2">
        <v>49</v>
      </c>
      <c r="B3" s="3" t="s">
        <v>142</v>
      </c>
      <c r="C3" s="2" t="s">
        <v>16</v>
      </c>
      <c r="D3" s="4" t="s">
        <v>17</v>
      </c>
      <c r="E3" s="2" t="s">
        <v>18</v>
      </c>
      <c r="F3" s="2" t="s">
        <v>19</v>
      </c>
      <c r="G3" s="4" t="s">
        <v>20</v>
      </c>
      <c r="H3" s="4" t="s">
        <v>21</v>
      </c>
      <c r="I3" s="4" t="s">
        <v>144</v>
      </c>
      <c r="J3" s="5">
        <v>5000</v>
      </c>
      <c r="K3" s="6">
        <v>0</v>
      </c>
      <c r="L3" s="6">
        <v>0</v>
      </c>
      <c r="M3" s="6">
        <v>0</v>
      </c>
      <c r="N3" s="7">
        <f t="shared" si="0"/>
        <v>0</v>
      </c>
    </row>
    <row r="4" spans="1:14" ht="57.5" x14ac:dyDescent="0.35">
      <c r="A4" s="8">
        <v>50</v>
      </c>
      <c r="B4" s="9" t="s">
        <v>142</v>
      </c>
      <c r="C4" s="8" t="s">
        <v>23</v>
      </c>
      <c r="D4" s="10" t="s">
        <v>24</v>
      </c>
      <c r="E4" s="8" t="s">
        <v>25</v>
      </c>
      <c r="F4" s="8" t="s">
        <v>26</v>
      </c>
      <c r="G4" s="10" t="s">
        <v>27</v>
      </c>
      <c r="H4" s="10" t="s">
        <v>28</v>
      </c>
      <c r="I4" s="10" t="s">
        <v>145</v>
      </c>
      <c r="J4" s="11">
        <v>15500</v>
      </c>
      <c r="K4" s="6">
        <v>0</v>
      </c>
      <c r="L4" s="6">
        <v>0</v>
      </c>
      <c r="M4" s="6">
        <v>0</v>
      </c>
      <c r="N4" s="7">
        <f t="shared" si="0"/>
        <v>0</v>
      </c>
    </row>
    <row r="5" spans="1:14" ht="57.5" x14ac:dyDescent="0.35">
      <c r="A5" s="2">
        <v>51</v>
      </c>
      <c r="B5" s="3" t="s">
        <v>142</v>
      </c>
      <c r="C5" s="2" t="s">
        <v>23</v>
      </c>
      <c r="D5" s="4" t="s">
        <v>24</v>
      </c>
      <c r="E5" s="2" t="s">
        <v>25</v>
      </c>
      <c r="F5" s="2" t="s">
        <v>87</v>
      </c>
      <c r="G5" s="4" t="s">
        <v>88</v>
      </c>
      <c r="H5" s="4" t="s">
        <v>73</v>
      </c>
      <c r="I5" s="4" t="s">
        <v>146</v>
      </c>
      <c r="J5" s="5">
        <v>5000</v>
      </c>
      <c r="K5" s="6">
        <v>0</v>
      </c>
      <c r="L5" s="6">
        <v>0</v>
      </c>
      <c r="M5" s="6">
        <v>0</v>
      </c>
      <c r="N5" s="7">
        <f t="shared" si="0"/>
        <v>0</v>
      </c>
    </row>
    <row r="6" spans="1:14" ht="57.5" x14ac:dyDescent="0.35">
      <c r="A6" s="8">
        <v>52</v>
      </c>
      <c r="B6" s="9" t="s">
        <v>142</v>
      </c>
      <c r="C6" s="8" t="s">
        <v>30</v>
      </c>
      <c r="D6" s="10" t="s">
        <v>31</v>
      </c>
      <c r="E6" s="8" t="s">
        <v>32</v>
      </c>
      <c r="F6" s="8" t="s">
        <v>133</v>
      </c>
      <c r="G6" s="10" t="s">
        <v>134</v>
      </c>
      <c r="H6" s="10" t="s">
        <v>73</v>
      </c>
      <c r="I6" s="10" t="s">
        <v>147</v>
      </c>
      <c r="J6" s="11">
        <v>15000</v>
      </c>
      <c r="K6" s="6">
        <v>0</v>
      </c>
      <c r="L6" s="6">
        <v>0</v>
      </c>
      <c r="M6" s="6">
        <v>0</v>
      </c>
      <c r="N6" s="7">
        <f t="shared" si="0"/>
        <v>0</v>
      </c>
    </row>
    <row r="7" spans="1:14" ht="80.5" x14ac:dyDescent="0.35">
      <c r="A7" s="2">
        <v>53</v>
      </c>
      <c r="B7" s="3" t="s">
        <v>142</v>
      </c>
      <c r="C7" s="2" t="s">
        <v>37</v>
      </c>
      <c r="D7" s="4" t="s">
        <v>38</v>
      </c>
      <c r="E7" s="2" t="s">
        <v>39</v>
      </c>
      <c r="F7" s="2" t="s">
        <v>91</v>
      </c>
      <c r="G7" s="4" t="s">
        <v>92</v>
      </c>
      <c r="H7" s="4" t="s">
        <v>73</v>
      </c>
      <c r="I7" s="4" t="s">
        <v>148</v>
      </c>
      <c r="J7" s="5">
        <v>16000</v>
      </c>
      <c r="K7" s="6">
        <v>0</v>
      </c>
      <c r="L7" s="6">
        <v>0</v>
      </c>
      <c r="M7" s="6">
        <v>0</v>
      </c>
      <c r="N7" s="7">
        <f t="shared" si="0"/>
        <v>0</v>
      </c>
    </row>
    <row r="8" spans="1:14" ht="69" x14ac:dyDescent="0.35">
      <c r="A8" s="8">
        <v>54</v>
      </c>
      <c r="B8" s="9" t="s">
        <v>142</v>
      </c>
      <c r="C8" s="8" t="s">
        <v>37</v>
      </c>
      <c r="D8" s="10" t="s">
        <v>38</v>
      </c>
      <c r="E8" s="8" t="s">
        <v>39</v>
      </c>
      <c r="F8" s="8" t="s">
        <v>91</v>
      </c>
      <c r="G8" s="10" t="s">
        <v>92</v>
      </c>
      <c r="H8" s="10" t="s">
        <v>45</v>
      </c>
      <c r="I8" s="10" t="s">
        <v>149</v>
      </c>
      <c r="J8" s="11">
        <v>30500</v>
      </c>
      <c r="K8" s="6">
        <v>0</v>
      </c>
      <c r="L8" s="6">
        <v>0</v>
      </c>
      <c r="M8" s="6">
        <v>0</v>
      </c>
      <c r="N8" s="7">
        <f t="shared" si="0"/>
        <v>0</v>
      </c>
    </row>
    <row r="9" spans="1:14" ht="80.5" x14ac:dyDescent="0.35">
      <c r="A9" s="2">
        <v>55</v>
      </c>
      <c r="B9" s="3" t="s">
        <v>142</v>
      </c>
      <c r="C9" s="2" t="s">
        <v>37</v>
      </c>
      <c r="D9" s="4" t="s">
        <v>38</v>
      </c>
      <c r="E9" s="2" t="s">
        <v>39</v>
      </c>
      <c r="F9" s="2" t="s">
        <v>150</v>
      </c>
      <c r="G9" s="4" t="s">
        <v>151</v>
      </c>
      <c r="H9" s="4" t="s">
        <v>73</v>
      </c>
      <c r="I9" s="4" t="s">
        <v>152</v>
      </c>
      <c r="J9" s="5">
        <v>15000</v>
      </c>
      <c r="K9" s="6">
        <v>0</v>
      </c>
      <c r="L9" s="6">
        <v>0</v>
      </c>
      <c r="M9" s="6">
        <v>0</v>
      </c>
      <c r="N9" s="7">
        <f t="shared" si="0"/>
        <v>0</v>
      </c>
    </row>
    <row r="10" spans="1:14" ht="69" x14ac:dyDescent="0.35">
      <c r="A10" s="8">
        <v>56</v>
      </c>
      <c r="B10" s="9" t="s">
        <v>142</v>
      </c>
      <c r="C10" s="8" t="s">
        <v>37</v>
      </c>
      <c r="D10" s="10" t="s">
        <v>38</v>
      </c>
      <c r="E10" s="8" t="s">
        <v>39</v>
      </c>
      <c r="F10" s="8" t="s">
        <v>150</v>
      </c>
      <c r="G10" s="10" t="s">
        <v>151</v>
      </c>
      <c r="H10" s="10" t="s">
        <v>73</v>
      </c>
      <c r="I10" s="10" t="s">
        <v>153</v>
      </c>
      <c r="J10" s="11">
        <v>17000</v>
      </c>
      <c r="K10" s="6">
        <v>0</v>
      </c>
      <c r="L10" s="6">
        <v>0</v>
      </c>
      <c r="M10" s="6">
        <v>0</v>
      </c>
      <c r="N10" s="7">
        <f t="shared" si="0"/>
        <v>0</v>
      </c>
    </row>
    <row r="11" spans="1:14" ht="57.5" x14ac:dyDescent="0.35">
      <c r="A11" s="2">
        <v>57</v>
      </c>
      <c r="B11" s="3" t="s">
        <v>142</v>
      </c>
      <c r="C11" s="2" t="s">
        <v>37</v>
      </c>
      <c r="D11" s="4" t="s">
        <v>38</v>
      </c>
      <c r="E11" s="2" t="s">
        <v>39</v>
      </c>
      <c r="F11" s="2" t="s">
        <v>114</v>
      </c>
      <c r="G11" s="4" t="s">
        <v>115</v>
      </c>
      <c r="H11" s="4" t="s">
        <v>73</v>
      </c>
      <c r="I11" s="4" t="s">
        <v>154</v>
      </c>
      <c r="J11" s="5">
        <v>27000</v>
      </c>
      <c r="K11" s="6">
        <v>0</v>
      </c>
      <c r="L11" s="6">
        <v>0</v>
      </c>
      <c r="M11" s="6">
        <v>0</v>
      </c>
      <c r="N11" s="7">
        <f t="shared" si="0"/>
        <v>0</v>
      </c>
    </row>
    <row r="12" spans="1:14" ht="57.5" x14ac:dyDescent="0.35">
      <c r="A12" s="8">
        <v>58</v>
      </c>
      <c r="B12" s="9" t="s">
        <v>142</v>
      </c>
      <c r="C12" s="8" t="s">
        <v>37</v>
      </c>
      <c r="D12" s="10" t="s">
        <v>38</v>
      </c>
      <c r="E12" s="8" t="s">
        <v>39</v>
      </c>
      <c r="F12" s="8" t="s">
        <v>114</v>
      </c>
      <c r="G12" s="10" t="s">
        <v>115</v>
      </c>
      <c r="H12" s="10" t="s">
        <v>21</v>
      </c>
      <c r="I12" s="10" t="s">
        <v>155</v>
      </c>
      <c r="J12" s="11">
        <v>10000</v>
      </c>
      <c r="K12" s="6">
        <v>0</v>
      </c>
      <c r="L12" s="6">
        <v>0</v>
      </c>
      <c r="M12" s="6">
        <v>0</v>
      </c>
      <c r="N12" s="7">
        <f t="shared" si="0"/>
        <v>0</v>
      </c>
    </row>
    <row r="13" spans="1:14" ht="57.5" x14ac:dyDescent="0.35">
      <c r="A13" s="2">
        <v>59</v>
      </c>
      <c r="B13" s="3" t="s">
        <v>142</v>
      </c>
      <c r="C13" s="2" t="s">
        <v>47</v>
      </c>
      <c r="D13" s="4" t="s">
        <v>48</v>
      </c>
      <c r="E13" s="2" t="s">
        <v>49</v>
      </c>
      <c r="F13" s="2" t="s">
        <v>156</v>
      </c>
      <c r="G13" s="4" t="s">
        <v>157</v>
      </c>
      <c r="H13" s="4" t="s">
        <v>45</v>
      </c>
      <c r="I13" s="4" t="s">
        <v>158</v>
      </c>
      <c r="J13" s="5">
        <v>3000</v>
      </c>
      <c r="K13" s="6">
        <v>0</v>
      </c>
      <c r="L13" s="6">
        <v>0</v>
      </c>
      <c r="M13" s="6">
        <v>0</v>
      </c>
      <c r="N13" s="7">
        <f t="shared" si="0"/>
        <v>0</v>
      </c>
    </row>
    <row r="14" spans="1:14" ht="57.5" x14ac:dyDescent="0.35">
      <c r="A14" s="8">
        <v>60</v>
      </c>
      <c r="B14" s="9" t="s">
        <v>142</v>
      </c>
      <c r="C14" s="8" t="s">
        <v>47</v>
      </c>
      <c r="D14" s="10" t="s">
        <v>48</v>
      </c>
      <c r="E14" s="8" t="s">
        <v>49</v>
      </c>
      <c r="F14" s="8" t="s">
        <v>156</v>
      </c>
      <c r="G14" s="10" t="s">
        <v>157</v>
      </c>
      <c r="H14" s="10" t="s">
        <v>45</v>
      </c>
      <c r="I14" s="10" t="s">
        <v>159</v>
      </c>
      <c r="J14" s="11">
        <v>3000</v>
      </c>
      <c r="K14" s="6">
        <v>0</v>
      </c>
      <c r="L14" s="6">
        <v>0</v>
      </c>
      <c r="M14" s="6">
        <v>0</v>
      </c>
      <c r="N14" s="7">
        <f t="shared" si="0"/>
        <v>0</v>
      </c>
    </row>
    <row r="15" spans="1:14" ht="57.5" x14ac:dyDescent="0.35">
      <c r="A15" s="2">
        <v>61</v>
      </c>
      <c r="B15" s="3" t="s">
        <v>142</v>
      </c>
      <c r="C15" s="2" t="s">
        <v>47</v>
      </c>
      <c r="D15" s="4" t="s">
        <v>48</v>
      </c>
      <c r="E15" s="2" t="s">
        <v>49</v>
      </c>
      <c r="F15" s="2" t="s">
        <v>126</v>
      </c>
      <c r="G15" s="4" t="s">
        <v>127</v>
      </c>
      <c r="H15" s="4" t="s">
        <v>73</v>
      </c>
      <c r="I15" s="4" t="s">
        <v>160</v>
      </c>
      <c r="J15" s="5">
        <v>1000</v>
      </c>
      <c r="K15" s="6">
        <v>0</v>
      </c>
      <c r="L15" s="6">
        <v>0</v>
      </c>
      <c r="M15" s="6">
        <v>0</v>
      </c>
      <c r="N15" s="7">
        <f t="shared" si="0"/>
        <v>0</v>
      </c>
    </row>
    <row r="16" spans="1:14" ht="57.5" x14ac:dyDescent="0.35">
      <c r="A16" s="8">
        <v>62</v>
      </c>
      <c r="B16" s="9" t="s">
        <v>142</v>
      </c>
      <c r="C16" s="8" t="s">
        <v>96</v>
      </c>
      <c r="D16" s="10" t="s">
        <v>97</v>
      </c>
      <c r="E16" s="8" t="s">
        <v>98</v>
      </c>
      <c r="F16" s="8" t="s">
        <v>161</v>
      </c>
      <c r="G16" s="10" t="s">
        <v>162</v>
      </c>
      <c r="H16" s="10" t="s">
        <v>35</v>
      </c>
      <c r="I16" s="10" t="s">
        <v>163</v>
      </c>
      <c r="J16" s="11">
        <v>50000</v>
      </c>
      <c r="K16" s="6">
        <v>0</v>
      </c>
      <c r="L16" s="6">
        <v>0</v>
      </c>
      <c r="M16" s="6">
        <v>0</v>
      </c>
      <c r="N16" s="7">
        <f t="shared" si="0"/>
        <v>0</v>
      </c>
    </row>
    <row r="17" spans="1:14" ht="69" x14ac:dyDescent="0.35">
      <c r="A17" s="2">
        <v>63</v>
      </c>
      <c r="B17" s="3" t="s">
        <v>142</v>
      </c>
      <c r="C17" s="2" t="s">
        <v>60</v>
      </c>
      <c r="D17" s="4" t="s">
        <v>61</v>
      </c>
      <c r="E17" s="2" t="s">
        <v>62</v>
      </c>
      <c r="F17" s="2" t="s">
        <v>63</v>
      </c>
      <c r="G17" s="4" t="s">
        <v>64</v>
      </c>
      <c r="H17" s="4" t="s">
        <v>21</v>
      </c>
      <c r="I17" s="4" t="s">
        <v>164</v>
      </c>
      <c r="J17" s="5">
        <v>4000</v>
      </c>
      <c r="K17" s="6">
        <v>0</v>
      </c>
      <c r="L17" s="6">
        <v>0</v>
      </c>
      <c r="M17" s="6">
        <v>0</v>
      </c>
      <c r="N17" s="7">
        <f t="shared" si="0"/>
        <v>0</v>
      </c>
    </row>
    <row r="18" spans="1:14" ht="57.5" x14ac:dyDescent="0.35">
      <c r="A18" s="8">
        <v>64</v>
      </c>
      <c r="B18" s="9" t="s">
        <v>142</v>
      </c>
      <c r="C18" s="8" t="s">
        <v>60</v>
      </c>
      <c r="D18" s="10" t="s">
        <v>61</v>
      </c>
      <c r="E18" s="8" t="s">
        <v>62</v>
      </c>
      <c r="F18" s="8" t="s">
        <v>63</v>
      </c>
      <c r="G18" s="10" t="s">
        <v>64</v>
      </c>
      <c r="H18" s="10" t="s">
        <v>21</v>
      </c>
      <c r="I18" s="10" t="s">
        <v>165</v>
      </c>
      <c r="J18" s="11">
        <v>4000</v>
      </c>
      <c r="K18" s="6">
        <v>0</v>
      </c>
      <c r="L18" s="6">
        <v>0</v>
      </c>
      <c r="M18" s="6">
        <v>0</v>
      </c>
      <c r="N18" s="7">
        <f t="shared" si="0"/>
        <v>0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1CF1B-C91A-482E-B6DF-F41655EA150F}">
  <dimension ref="A1:N20"/>
  <sheetViews>
    <sheetView workbookViewId="0">
      <selection activeCell="A2" sqref="A2:N20"/>
    </sheetView>
  </sheetViews>
  <sheetFormatPr defaultRowHeight="14.5" x14ac:dyDescent="0.35"/>
  <cols>
    <col min="2" max="2" width="18.54296875" customWidth="1"/>
    <col min="10" max="10" width="10.6328125" bestFit="1" customWidth="1"/>
  </cols>
  <sheetData>
    <row r="1" spans="1:14" ht="39" x14ac:dyDescent="0.3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</row>
    <row r="2" spans="1:14" ht="57.5" x14ac:dyDescent="0.35">
      <c r="A2" s="2">
        <v>65</v>
      </c>
      <c r="B2" s="3" t="s">
        <v>166</v>
      </c>
      <c r="C2" s="2" t="s">
        <v>75</v>
      </c>
      <c r="D2" s="4" t="s">
        <v>76</v>
      </c>
      <c r="E2" s="2" t="s">
        <v>70</v>
      </c>
      <c r="F2" s="2" t="s">
        <v>77</v>
      </c>
      <c r="G2" s="4" t="s">
        <v>78</v>
      </c>
      <c r="H2" s="4" t="s">
        <v>73</v>
      </c>
      <c r="I2" s="4" t="s">
        <v>167</v>
      </c>
      <c r="J2" s="5">
        <v>10000</v>
      </c>
      <c r="K2" s="6">
        <v>0</v>
      </c>
      <c r="L2" s="6">
        <v>0</v>
      </c>
      <c r="M2" s="6">
        <v>0</v>
      </c>
      <c r="N2" s="7">
        <f t="shared" ref="N2:N20" si="0">IF(J2=0,0,M2/J2)</f>
        <v>0</v>
      </c>
    </row>
    <row r="3" spans="1:14" ht="57.5" x14ac:dyDescent="0.35">
      <c r="A3" s="8">
        <v>66</v>
      </c>
      <c r="B3" s="9" t="s">
        <v>166</v>
      </c>
      <c r="C3" s="8" t="s">
        <v>16</v>
      </c>
      <c r="D3" s="10" t="s">
        <v>17</v>
      </c>
      <c r="E3" s="8" t="s">
        <v>18</v>
      </c>
      <c r="F3" s="8" t="s">
        <v>19</v>
      </c>
      <c r="G3" s="10" t="s">
        <v>20</v>
      </c>
      <c r="H3" s="10" t="s">
        <v>21</v>
      </c>
      <c r="I3" s="10" t="s">
        <v>168</v>
      </c>
      <c r="J3" s="11">
        <v>14000</v>
      </c>
      <c r="K3" s="6">
        <v>0</v>
      </c>
      <c r="L3" s="6">
        <v>0</v>
      </c>
      <c r="M3" s="6">
        <v>0</v>
      </c>
      <c r="N3" s="7">
        <f t="shared" si="0"/>
        <v>0</v>
      </c>
    </row>
    <row r="4" spans="1:14" ht="57.5" x14ac:dyDescent="0.35">
      <c r="A4" s="2">
        <v>67</v>
      </c>
      <c r="B4" s="3" t="s">
        <v>166</v>
      </c>
      <c r="C4" s="2" t="s">
        <v>23</v>
      </c>
      <c r="D4" s="4" t="s">
        <v>24</v>
      </c>
      <c r="E4" s="2" t="s">
        <v>25</v>
      </c>
      <c r="F4" s="2" t="s">
        <v>26</v>
      </c>
      <c r="G4" s="4" t="s">
        <v>27</v>
      </c>
      <c r="H4" s="4" t="s">
        <v>28</v>
      </c>
      <c r="I4" s="4" t="s">
        <v>169</v>
      </c>
      <c r="J4" s="5">
        <v>10000</v>
      </c>
      <c r="K4" s="6">
        <v>0</v>
      </c>
      <c r="L4" s="6">
        <v>0</v>
      </c>
      <c r="M4" s="6">
        <v>0</v>
      </c>
      <c r="N4" s="7">
        <f t="shared" si="0"/>
        <v>0</v>
      </c>
    </row>
    <row r="5" spans="1:14" ht="46" x14ac:dyDescent="0.35">
      <c r="A5" s="8">
        <v>68</v>
      </c>
      <c r="B5" s="9" t="s">
        <v>166</v>
      </c>
      <c r="C5" s="8" t="s">
        <v>30</v>
      </c>
      <c r="D5" s="10" t="s">
        <v>31</v>
      </c>
      <c r="E5" s="8" t="s">
        <v>32</v>
      </c>
      <c r="F5" s="8" t="s">
        <v>133</v>
      </c>
      <c r="G5" s="10" t="s">
        <v>134</v>
      </c>
      <c r="H5" s="10" t="s">
        <v>58</v>
      </c>
      <c r="I5" s="10" t="s">
        <v>170</v>
      </c>
      <c r="J5" s="11">
        <v>10000</v>
      </c>
      <c r="K5" s="6">
        <v>0</v>
      </c>
      <c r="L5" s="6">
        <v>0</v>
      </c>
      <c r="M5" s="6">
        <v>0</v>
      </c>
      <c r="N5" s="7">
        <f t="shared" si="0"/>
        <v>0</v>
      </c>
    </row>
    <row r="6" spans="1:14" ht="69" x14ac:dyDescent="0.35">
      <c r="A6" s="2">
        <v>69</v>
      </c>
      <c r="B6" s="3" t="s">
        <v>166</v>
      </c>
      <c r="C6" s="2" t="s">
        <v>37</v>
      </c>
      <c r="D6" s="4" t="s">
        <v>38</v>
      </c>
      <c r="E6" s="2" t="s">
        <v>39</v>
      </c>
      <c r="F6" s="2" t="s">
        <v>91</v>
      </c>
      <c r="G6" s="4" t="s">
        <v>92</v>
      </c>
      <c r="H6" s="4" t="s">
        <v>45</v>
      </c>
      <c r="I6" s="4" t="s">
        <v>171</v>
      </c>
      <c r="J6" s="5">
        <v>5000</v>
      </c>
      <c r="K6" s="6">
        <v>0</v>
      </c>
      <c r="L6" s="6">
        <v>0</v>
      </c>
      <c r="M6" s="6">
        <v>0</v>
      </c>
      <c r="N6" s="7">
        <f t="shared" si="0"/>
        <v>0</v>
      </c>
    </row>
    <row r="7" spans="1:14" ht="80.5" x14ac:dyDescent="0.35">
      <c r="A7" s="8">
        <v>70</v>
      </c>
      <c r="B7" s="9" t="s">
        <v>166</v>
      </c>
      <c r="C7" s="8" t="s">
        <v>37</v>
      </c>
      <c r="D7" s="10" t="s">
        <v>38</v>
      </c>
      <c r="E7" s="8" t="s">
        <v>39</v>
      </c>
      <c r="F7" s="8" t="s">
        <v>91</v>
      </c>
      <c r="G7" s="10" t="s">
        <v>92</v>
      </c>
      <c r="H7" s="10" t="s">
        <v>21</v>
      </c>
      <c r="I7" s="10" t="s">
        <v>172</v>
      </c>
      <c r="J7" s="11">
        <v>20000</v>
      </c>
      <c r="K7" s="6">
        <v>0</v>
      </c>
      <c r="L7" s="6">
        <v>0</v>
      </c>
      <c r="M7" s="6">
        <v>0</v>
      </c>
      <c r="N7" s="7">
        <f t="shared" si="0"/>
        <v>0</v>
      </c>
    </row>
    <row r="8" spans="1:14" ht="69" x14ac:dyDescent="0.35">
      <c r="A8" s="2">
        <v>71</v>
      </c>
      <c r="B8" s="3" t="s">
        <v>166</v>
      </c>
      <c r="C8" s="2" t="s">
        <v>37</v>
      </c>
      <c r="D8" s="4" t="s">
        <v>38</v>
      </c>
      <c r="E8" s="2" t="s">
        <v>39</v>
      </c>
      <c r="F8" s="2" t="s">
        <v>114</v>
      </c>
      <c r="G8" s="4" t="s">
        <v>115</v>
      </c>
      <c r="H8" s="4" t="s">
        <v>73</v>
      </c>
      <c r="I8" s="4" t="s">
        <v>173</v>
      </c>
      <c r="J8" s="5">
        <v>10000</v>
      </c>
      <c r="K8" s="6">
        <v>0</v>
      </c>
      <c r="L8" s="6">
        <v>0</v>
      </c>
      <c r="M8" s="6">
        <v>0</v>
      </c>
      <c r="N8" s="7">
        <f t="shared" si="0"/>
        <v>0</v>
      </c>
    </row>
    <row r="9" spans="1:14" ht="69" x14ac:dyDescent="0.35">
      <c r="A9" s="8">
        <v>72</v>
      </c>
      <c r="B9" s="9" t="s">
        <v>166</v>
      </c>
      <c r="C9" s="8" t="s">
        <v>37</v>
      </c>
      <c r="D9" s="10" t="s">
        <v>38</v>
      </c>
      <c r="E9" s="8" t="s">
        <v>39</v>
      </c>
      <c r="F9" s="8" t="s">
        <v>114</v>
      </c>
      <c r="G9" s="10" t="s">
        <v>115</v>
      </c>
      <c r="H9" s="10" t="s">
        <v>58</v>
      </c>
      <c r="I9" s="10" t="s">
        <v>174</v>
      </c>
      <c r="J9" s="11">
        <v>10000</v>
      </c>
      <c r="K9" s="6">
        <v>0</v>
      </c>
      <c r="L9" s="6">
        <v>0</v>
      </c>
      <c r="M9" s="6">
        <v>0</v>
      </c>
      <c r="N9" s="7">
        <f t="shared" si="0"/>
        <v>0</v>
      </c>
    </row>
    <row r="10" spans="1:14" ht="69" x14ac:dyDescent="0.35">
      <c r="A10" s="2">
        <v>73</v>
      </c>
      <c r="B10" s="3" t="s">
        <v>166</v>
      </c>
      <c r="C10" s="2" t="s">
        <v>37</v>
      </c>
      <c r="D10" s="4" t="s">
        <v>38</v>
      </c>
      <c r="E10" s="2" t="s">
        <v>39</v>
      </c>
      <c r="F10" s="2" t="s">
        <v>114</v>
      </c>
      <c r="G10" s="4" t="s">
        <v>115</v>
      </c>
      <c r="H10" s="4" t="s">
        <v>28</v>
      </c>
      <c r="I10" s="4" t="s">
        <v>175</v>
      </c>
      <c r="J10" s="5">
        <v>2500</v>
      </c>
      <c r="K10" s="6">
        <v>0</v>
      </c>
      <c r="L10" s="6">
        <v>0</v>
      </c>
      <c r="M10" s="6">
        <v>0</v>
      </c>
      <c r="N10" s="7">
        <f t="shared" si="0"/>
        <v>0</v>
      </c>
    </row>
    <row r="11" spans="1:14" ht="92" x14ac:dyDescent="0.35">
      <c r="A11" s="8">
        <v>74</v>
      </c>
      <c r="B11" s="9" t="s">
        <v>166</v>
      </c>
      <c r="C11" s="8" t="s">
        <v>37</v>
      </c>
      <c r="D11" s="10" t="s">
        <v>38</v>
      </c>
      <c r="E11" s="8" t="s">
        <v>39</v>
      </c>
      <c r="F11" s="8" t="s">
        <v>114</v>
      </c>
      <c r="G11" s="10" t="s">
        <v>115</v>
      </c>
      <c r="H11" s="10" t="s">
        <v>28</v>
      </c>
      <c r="I11" s="10" t="s">
        <v>176</v>
      </c>
      <c r="J11" s="11">
        <v>5000</v>
      </c>
      <c r="K11" s="6">
        <v>0</v>
      </c>
      <c r="L11" s="6">
        <v>0</v>
      </c>
      <c r="M11" s="6">
        <v>0</v>
      </c>
      <c r="N11" s="7">
        <f t="shared" si="0"/>
        <v>0</v>
      </c>
    </row>
    <row r="12" spans="1:14" ht="57.5" x14ac:dyDescent="0.35">
      <c r="A12" s="2">
        <v>75</v>
      </c>
      <c r="B12" s="3" t="s">
        <v>166</v>
      </c>
      <c r="C12" s="2" t="s">
        <v>37</v>
      </c>
      <c r="D12" s="4" t="s">
        <v>38</v>
      </c>
      <c r="E12" s="2" t="s">
        <v>39</v>
      </c>
      <c r="F12" s="2" t="s">
        <v>114</v>
      </c>
      <c r="G12" s="4" t="s">
        <v>115</v>
      </c>
      <c r="H12" s="4" t="s">
        <v>28</v>
      </c>
      <c r="I12" s="4" t="s">
        <v>177</v>
      </c>
      <c r="J12" s="5">
        <v>5000</v>
      </c>
      <c r="K12" s="6">
        <v>0</v>
      </c>
      <c r="L12" s="6">
        <v>0</v>
      </c>
      <c r="M12" s="6">
        <v>0</v>
      </c>
      <c r="N12" s="7">
        <f t="shared" si="0"/>
        <v>0</v>
      </c>
    </row>
    <row r="13" spans="1:14" ht="57.5" x14ac:dyDescent="0.35">
      <c r="A13" s="8">
        <v>76</v>
      </c>
      <c r="B13" s="9" t="s">
        <v>166</v>
      </c>
      <c r="C13" s="8" t="s">
        <v>37</v>
      </c>
      <c r="D13" s="10" t="s">
        <v>38</v>
      </c>
      <c r="E13" s="8" t="s">
        <v>39</v>
      </c>
      <c r="F13" s="8" t="s">
        <v>114</v>
      </c>
      <c r="G13" s="10" t="s">
        <v>115</v>
      </c>
      <c r="H13" s="10" t="s">
        <v>21</v>
      </c>
      <c r="I13" s="10" t="s">
        <v>178</v>
      </c>
      <c r="J13" s="11">
        <v>20000</v>
      </c>
      <c r="K13" s="6">
        <v>0</v>
      </c>
      <c r="L13" s="6">
        <v>0</v>
      </c>
      <c r="M13" s="6">
        <v>0</v>
      </c>
      <c r="N13" s="7">
        <f t="shared" si="0"/>
        <v>0</v>
      </c>
    </row>
    <row r="14" spans="1:14" ht="92" x14ac:dyDescent="0.35">
      <c r="A14" s="2">
        <v>77</v>
      </c>
      <c r="B14" s="3" t="s">
        <v>166</v>
      </c>
      <c r="C14" s="2" t="s">
        <v>37</v>
      </c>
      <c r="D14" s="4" t="s">
        <v>38</v>
      </c>
      <c r="E14" s="2" t="s">
        <v>39</v>
      </c>
      <c r="F14" s="2" t="s">
        <v>117</v>
      </c>
      <c r="G14" s="4" t="s">
        <v>118</v>
      </c>
      <c r="H14" s="4" t="s">
        <v>28</v>
      </c>
      <c r="I14" s="4" t="s">
        <v>179</v>
      </c>
      <c r="J14" s="5">
        <v>28000</v>
      </c>
      <c r="K14" s="6">
        <v>0</v>
      </c>
      <c r="L14" s="6">
        <v>0</v>
      </c>
      <c r="M14" s="6">
        <v>0</v>
      </c>
      <c r="N14" s="7">
        <f t="shared" si="0"/>
        <v>0</v>
      </c>
    </row>
    <row r="15" spans="1:14" ht="57.5" x14ac:dyDescent="0.35">
      <c r="A15" s="8">
        <v>78</v>
      </c>
      <c r="B15" s="9" t="s">
        <v>166</v>
      </c>
      <c r="C15" s="8" t="s">
        <v>47</v>
      </c>
      <c r="D15" s="10" t="s">
        <v>48</v>
      </c>
      <c r="E15" s="8" t="s">
        <v>49</v>
      </c>
      <c r="F15" s="8" t="s">
        <v>126</v>
      </c>
      <c r="G15" s="10" t="s">
        <v>127</v>
      </c>
      <c r="H15" s="10" t="s">
        <v>58</v>
      </c>
      <c r="I15" s="10" t="s">
        <v>170</v>
      </c>
      <c r="J15" s="11">
        <v>5500</v>
      </c>
      <c r="K15" s="6">
        <v>0</v>
      </c>
      <c r="L15" s="6">
        <v>0</v>
      </c>
      <c r="M15" s="6">
        <v>0</v>
      </c>
      <c r="N15" s="7">
        <f t="shared" si="0"/>
        <v>0</v>
      </c>
    </row>
    <row r="16" spans="1:14" ht="57.5" x14ac:dyDescent="0.35">
      <c r="A16" s="2">
        <v>79</v>
      </c>
      <c r="B16" s="3" t="s">
        <v>166</v>
      </c>
      <c r="C16" s="2" t="s">
        <v>47</v>
      </c>
      <c r="D16" s="4" t="s">
        <v>48</v>
      </c>
      <c r="E16" s="2" t="s">
        <v>49</v>
      </c>
      <c r="F16" s="2" t="s">
        <v>126</v>
      </c>
      <c r="G16" s="4" t="s">
        <v>127</v>
      </c>
      <c r="H16" s="4" t="s">
        <v>21</v>
      </c>
      <c r="I16" s="4" t="s">
        <v>180</v>
      </c>
      <c r="J16" s="5">
        <v>14000</v>
      </c>
      <c r="K16" s="6">
        <v>0</v>
      </c>
      <c r="L16" s="6">
        <v>0</v>
      </c>
      <c r="M16" s="6">
        <v>0</v>
      </c>
      <c r="N16" s="7">
        <f t="shared" si="0"/>
        <v>0</v>
      </c>
    </row>
    <row r="17" spans="1:14" ht="57.5" x14ac:dyDescent="0.35">
      <c r="A17" s="8">
        <v>80</v>
      </c>
      <c r="B17" s="9" t="s">
        <v>166</v>
      </c>
      <c r="C17" s="8" t="s">
        <v>47</v>
      </c>
      <c r="D17" s="10" t="s">
        <v>48</v>
      </c>
      <c r="E17" s="8" t="s">
        <v>49</v>
      </c>
      <c r="F17" s="8" t="s">
        <v>126</v>
      </c>
      <c r="G17" s="10" t="s">
        <v>127</v>
      </c>
      <c r="H17" s="10" t="s">
        <v>21</v>
      </c>
      <c r="I17" s="10" t="s">
        <v>181</v>
      </c>
      <c r="J17" s="11">
        <v>10000</v>
      </c>
      <c r="K17" s="6">
        <v>0</v>
      </c>
      <c r="L17" s="6">
        <v>0</v>
      </c>
      <c r="M17" s="6">
        <v>0</v>
      </c>
      <c r="N17" s="7">
        <f t="shared" si="0"/>
        <v>0</v>
      </c>
    </row>
    <row r="18" spans="1:14" ht="69" x14ac:dyDescent="0.35">
      <c r="A18" s="2">
        <v>81</v>
      </c>
      <c r="B18" s="3" t="s">
        <v>166</v>
      </c>
      <c r="C18" s="2" t="s">
        <v>47</v>
      </c>
      <c r="D18" s="4" t="s">
        <v>48</v>
      </c>
      <c r="E18" s="2" t="s">
        <v>49</v>
      </c>
      <c r="F18" s="2" t="s">
        <v>126</v>
      </c>
      <c r="G18" s="4" t="s">
        <v>127</v>
      </c>
      <c r="H18" s="4" t="s">
        <v>21</v>
      </c>
      <c r="I18" s="4" t="s">
        <v>182</v>
      </c>
      <c r="J18" s="5">
        <v>14000</v>
      </c>
      <c r="K18" s="6">
        <v>0</v>
      </c>
      <c r="L18" s="6">
        <v>0</v>
      </c>
      <c r="M18" s="6">
        <v>0</v>
      </c>
      <c r="N18" s="7">
        <f t="shared" si="0"/>
        <v>0</v>
      </c>
    </row>
    <row r="19" spans="1:14" ht="80.5" x14ac:dyDescent="0.35">
      <c r="A19" s="8">
        <v>82</v>
      </c>
      <c r="B19" s="9" t="s">
        <v>166</v>
      </c>
      <c r="C19" s="8" t="s">
        <v>60</v>
      </c>
      <c r="D19" s="10" t="s">
        <v>61</v>
      </c>
      <c r="E19" s="8" t="s">
        <v>62</v>
      </c>
      <c r="F19" s="8" t="s">
        <v>63</v>
      </c>
      <c r="G19" s="10" t="s">
        <v>64</v>
      </c>
      <c r="H19" s="10" t="s">
        <v>21</v>
      </c>
      <c r="I19" s="10" t="s">
        <v>65</v>
      </c>
      <c r="J19" s="11">
        <v>14000</v>
      </c>
      <c r="K19" s="6">
        <v>0</v>
      </c>
      <c r="L19" s="6">
        <v>0</v>
      </c>
      <c r="M19" s="6">
        <v>0</v>
      </c>
      <c r="N19" s="7">
        <f t="shared" si="0"/>
        <v>0</v>
      </c>
    </row>
    <row r="20" spans="1:14" ht="57.5" x14ac:dyDescent="0.35">
      <c r="A20" s="2">
        <v>83</v>
      </c>
      <c r="B20" s="3" t="s">
        <v>166</v>
      </c>
      <c r="C20" s="2" t="s">
        <v>60</v>
      </c>
      <c r="D20" s="4" t="s">
        <v>61</v>
      </c>
      <c r="E20" s="2" t="s">
        <v>62</v>
      </c>
      <c r="F20" s="2" t="s">
        <v>63</v>
      </c>
      <c r="G20" s="4" t="s">
        <v>64</v>
      </c>
      <c r="H20" s="4" t="s">
        <v>21</v>
      </c>
      <c r="I20" s="4" t="s">
        <v>66</v>
      </c>
      <c r="J20" s="5">
        <v>14000</v>
      </c>
      <c r="K20" s="6">
        <v>0</v>
      </c>
      <c r="L20" s="6">
        <v>0</v>
      </c>
      <c r="M20" s="6">
        <v>0</v>
      </c>
      <c r="N20" s="7">
        <f t="shared" si="0"/>
        <v>0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64E43-3D9B-471F-B66E-E597C8B708E8}">
  <dimension ref="A1:N13"/>
  <sheetViews>
    <sheetView workbookViewId="0">
      <selection activeCell="A2" sqref="A2:N13"/>
    </sheetView>
  </sheetViews>
  <sheetFormatPr defaultRowHeight="14.5" x14ac:dyDescent="0.35"/>
  <cols>
    <col min="2" max="2" width="18" customWidth="1"/>
    <col min="10" max="10" width="10.6328125" bestFit="1" customWidth="1"/>
  </cols>
  <sheetData>
    <row r="1" spans="1:14" ht="39" x14ac:dyDescent="0.3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</row>
    <row r="2" spans="1:14" ht="57.5" x14ac:dyDescent="0.35">
      <c r="A2" s="8">
        <v>84</v>
      </c>
      <c r="B2" s="9" t="s">
        <v>183</v>
      </c>
      <c r="C2" s="8" t="s">
        <v>16</v>
      </c>
      <c r="D2" s="10" t="s">
        <v>17</v>
      </c>
      <c r="E2" s="8" t="s">
        <v>18</v>
      </c>
      <c r="F2" s="8" t="s">
        <v>19</v>
      </c>
      <c r="G2" s="10" t="s">
        <v>20</v>
      </c>
      <c r="H2" s="10" t="s">
        <v>21</v>
      </c>
      <c r="I2" s="10" t="s">
        <v>22</v>
      </c>
      <c r="J2" s="11">
        <v>10000</v>
      </c>
      <c r="K2" s="6">
        <v>0</v>
      </c>
      <c r="L2" s="6">
        <v>0</v>
      </c>
      <c r="M2" s="6">
        <v>0</v>
      </c>
      <c r="N2" s="7">
        <f t="shared" ref="N2:N13" si="0">IF(J2=0,0,M2/J2)</f>
        <v>0</v>
      </c>
    </row>
    <row r="3" spans="1:14" ht="57.5" x14ac:dyDescent="0.35">
      <c r="A3" s="2">
        <v>85</v>
      </c>
      <c r="B3" s="3" t="s">
        <v>183</v>
      </c>
      <c r="C3" s="2" t="s">
        <v>23</v>
      </c>
      <c r="D3" s="4" t="s">
        <v>24</v>
      </c>
      <c r="E3" s="2" t="s">
        <v>25</v>
      </c>
      <c r="F3" s="2" t="s">
        <v>26</v>
      </c>
      <c r="G3" s="4" t="s">
        <v>27</v>
      </c>
      <c r="H3" s="4" t="s">
        <v>28</v>
      </c>
      <c r="I3" s="4" t="s">
        <v>29</v>
      </c>
      <c r="J3" s="5">
        <v>10000</v>
      </c>
      <c r="K3" s="6">
        <v>0</v>
      </c>
      <c r="L3" s="6">
        <v>0</v>
      </c>
      <c r="M3" s="6">
        <v>0</v>
      </c>
      <c r="N3" s="7">
        <f t="shared" si="0"/>
        <v>0</v>
      </c>
    </row>
    <row r="4" spans="1:14" ht="92" x14ac:dyDescent="0.35">
      <c r="A4" s="8">
        <v>86</v>
      </c>
      <c r="B4" s="9" t="s">
        <v>183</v>
      </c>
      <c r="C4" s="8" t="s">
        <v>30</v>
      </c>
      <c r="D4" s="10" t="s">
        <v>31</v>
      </c>
      <c r="E4" s="8" t="s">
        <v>32</v>
      </c>
      <c r="F4" s="8" t="s">
        <v>33</v>
      </c>
      <c r="G4" s="10" t="s">
        <v>34</v>
      </c>
      <c r="H4" s="10" t="s">
        <v>35</v>
      </c>
      <c r="I4" s="10" t="s">
        <v>184</v>
      </c>
      <c r="J4" s="11">
        <v>30000</v>
      </c>
      <c r="K4" s="6">
        <v>0</v>
      </c>
      <c r="L4" s="6">
        <v>0</v>
      </c>
      <c r="M4" s="6">
        <v>0</v>
      </c>
      <c r="N4" s="7">
        <f t="shared" si="0"/>
        <v>0</v>
      </c>
    </row>
    <row r="5" spans="1:14" ht="46" x14ac:dyDescent="0.35">
      <c r="A5" s="2">
        <v>87</v>
      </c>
      <c r="B5" s="3" t="s">
        <v>183</v>
      </c>
      <c r="C5" s="2" t="s">
        <v>37</v>
      </c>
      <c r="D5" s="4" t="s">
        <v>38</v>
      </c>
      <c r="E5" s="2" t="s">
        <v>39</v>
      </c>
      <c r="F5" s="2" t="s">
        <v>43</v>
      </c>
      <c r="G5" s="4" t="s">
        <v>44</v>
      </c>
      <c r="H5" s="4" t="s">
        <v>45</v>
      </c>
      <c r="I5" s="4" t="s">
        <v>46</v>
      </c>
      <c r="J5" s="5">
        <v>85500</v>
      </c>
      <c r="K5" s="6">
        <v>0</v>
      </c>
      <c r="L5" s="6">
        <v>0</v>
      </c>
      <c r="M5" s="6">
        <v>0</v>
      </c>
      <c r="N5" s="7">
        <f t="shared" si="0"/>
        <v>0</v>
      </c>
    </row>
    <row r="6" spans="1:14" ht="57.5" x14ac:dyDescent="0.35">
      <c r="A6" s="8">
        <v>88</v>
      </c>
      <c r="B6" s="9" t="s">
        <v>183</v>
      </c>
      <c r="C6" s="8" t="s">
        <v>37</v>
      </c>
      <c r="D6" s="10" t="s">
        <v>38</v>
      </c>
      <c r="E6" s="8" t="s">
        <v>39</v>
      </c>
      <c r="F6" s="8" t="s">
        <v>114</v>
      </c>
      <c r="G6" s="10" t="s">
        <v>115</v>
      </c>
      <c r="H6" s="10" t="s">
        <v>21</v>
      </c>
      <c r="I6" s="10" t="s">
        <v>155</v>
      </c>
      <c r="J6" s="11">
        <v>30000</v>
      </c>
      <c r="K6" s="6">
        <v>0</v>
      </c>
      <c r="L6" s="6">
        <v>0</v>
      </c>
      <c r="M6" s="6">
        <v>0</v>
      </c>
      <c r="N6" s="7">
        <f t="shared" si="0"/>
        <v>0</v>
      </c>
    </row>
    <row r="7" spans="1:14" ht="57.5" x14ac:dyDescent="0.35">
      <c r="A7" s="2">
        <v>89</v>
      </c>
      <c r="B7" s="3" t="s">
        <v>183</v>
      </c>
      <c r="C7" s="2" t="s">
        <v>47</v>
      </c>
      <c r="D7" s="4" t="s">
        <v>48</v>
      </c>
      <c r="E7" s="2" t="s">
        <v>49</v>
      </c>
      <c r="F7" s="2" t="s">
        <v>156</v>
      </c>
      <c r="G7" s="4" t="s">
        <v>157</v>
      </c>
      <c r="H7" s="4" t="s">
        <v>45</v>
      </c>
      <c r="I7" s="4" t="s">
        <v>29</v>
      </c>
      <c r="J7" s="5">
        <v>10000</v>
      </c>
      <c r="K7" s="6">
        <v>0</v>
      </c>
      <c r="L7" s="6">
        <v>0</v>
      </c>
      <c r="M7" s="6">
        <v>0</v>
      </c>
      <c r="N7" s="7">
        <f t="shared" si="0"/>
        <v>0</v>
      </c>
    </row>
    <row r="8" spans="1:14" ht="57.5" x14ac:dyDescent="0.35">
      <c r="A8" s="8">
        <v>90</v>
      </c>
      <c r="B8" s="9" t="s">
        <v>183</v>
      </c>
      <c r="C8" s="8" t="s">
        <v>47</v>
      </c>
      <c r="D8" s="10" t="s">
        <v>48</v>
      </c>
      <c r="E8" s="8" t="s">
        <v>49</v>
      </c>
      <c r="F8" s="8" t="s">
        <v>50</v>
      </c>
      <c r="G8" s="10" t="s">
        <v>51</v>
      </c>
      <c r="H8" s="10" t="s">
        <v>21</v>
      </c>
      <c r="I8" s="10" t="s">
        <v>52</v>
      </c>
      <c r="J8" s="11">
        <v>10000</v>
      </c>
      <c r="K8" s="6">
        <v>0</v>
      </c>
      <c r="L8" s="6">
        <v>0</v>
      </c>
      <c r="M8" s="6">
        <v>0</v>
      </c>
      <c r="N8" s="7">
        <f t="shared" si="0"/>
        <v>0</v>
      </c>
    </row>
    <row r="9" spans="1:14" ht="57.5" x14ac:dyDescent="0.35">
      <c r="A9" s="2">
        <v>91</v>
      </c>
      <c r="B9" s="3" t="s">
        <v>183</v>
      </c>
      <c r="C9" s="2" t="s">
        <v>47</v>
      </c>
      <c r="D9" s="4" t="s">
        <v>48</v>
      </c>
      <c r="E9" s="2" t="s">
        <v>49</v>
      </c>
      <c r="F9" s="2" t="s">
        <v>126</v>
      </c>
      <c r="G9" s="4" t="s">
        <v>127</v>
      </c>
      <c r="H9" s="4" t="s">
        <v>28</v>
      </c>
      <c r="I9" s="4" t="s">
        <v>29</v>
      </c>
      <c r="J9" s="5">
        <v>5500</v>
      </c>
      <c r="K9" s="6">
        <v>0</v>
      </c>
      <c r="L9" s="6">
        <v>0</v>
      </c>
      <c r="M9" s="6">
        <v>0</v>
      </c>
      <c r="N9" s="7">
        <f t="shared" si="0"/>
        <v>0</v>
      </c>
    </row>
    <row r="10" spans="1:14" ht="57.5" x14ac:dyDescent="0.35">
      <c r="A10" s="8">
        <v>92</v>
      </c>
      <c r="B10" s="9" t="s">
        <v>183</v>
      </c>
      <c r="C10" s="8" t="s">
        <v>47</v>
      </c>
      <c r="D10" s="10" t="s">
        <v>48</v>
      </c>
      <c r="E10" s="8" t="s">
        <v>49</v>
      </c>
      <c r="F10" s="8" t="s">
        <v>126</v>
      </c>
      <c r="G10" s="10" t="s">
        <v>127</v>
      </c>
      <c r="H10" s="10" t="s">
        <v>21</v>
      </c>
      <c r="I10" s="10" t="s">
        <v>185</v>
      </c>
      <c r="J10" s="11">
        <v>10000</v>
      </c>
      <c r="K10" s="6">
        <v>0</v>
      </c>
      <c r="L10" s="6">
        <v>0</v>
      </c>
      <c r="M10" s="6">
        <v>0</v>
      </c>
      <c r="N10" s="7">
        <f t="shared" si="0"/>
        <v>0</v>
      </c>
    </row>
    <row r="11" spans="1:14" ht="69" x14ac:dyDescent="0.35">
      <c r="A11" s="2">
        <v>93</v>
      </c>
      <c r="B11" s="3" t="s">
        <v>183</v>
      </c>
      <c r="C11" s="2" t="s">
        <v>47</v>
      </c>
      <c r="D11" s="4" t="s">
        <v>48</v>
      </c>
      <c r="E11" s="2" t="s">
        <v>49</v>
      </c>
      <c r="F11" s="2" t="s">
        <v>126</v>
      </c>
      <c r="G11" s="4" t="s">
        <v>127</v>
      </c>
      <c r="H11" s="4" t="s">
        <v>21</v>
      </c>
      <c r="I11" s="4" t="s">
        <v>186</v>
      </c>
      <c r="J11" s="5">
        <v>10000</v>
      </c>
      <c r="K11" s="6">
        <v>0</v>
      </c>
      <c r="L11" s="6">
        <v>0</v>
      </c>
      <c r="M11" s="6">
        <v>0</v>
      </c>
      <c r="N11" s="7">
        <f t="shared" si="0"/>
        <v>0</v>
      </c>
    </row>
    <row r="12" spans="1:14" ht="80.5" x14ac:dyDescent="0.35">
      <c r="A12" s="8">
        <v>94</v>
      </c>
      <c r="B12" s="9" t="s">
        <v>183</v>
      </c>
      <c r="C12" s="8" t="s">
        <v>60</v>
      </c>
      <c r="D12" s="10" t="s">
        <v>61</v>
      </c>
      <c r="E12" s="8" t="s">
        <v>62</v>
      </c>
      <c r="F12" s="8" t="s">
        <v>63</v>
      </c>
      <c r="G12" s="10" t="s">
        <v>64</v>
      </c>
      <c r="H12" s="10" t="s">
        <v>21</v>
      </c>
      <c r="I12" s="10" t="s">
        <v>65</v>
      </c>
      <c r="J12" s="11">
        <v>10000</v>
      </c>
      <c r="K12" s="6">
        <v>0</v>
      </c>
      <c r="L12" s="6">
        <v>0</v>
      </c>
      <c r="M12" s="6">
        <v>0</v>
      </c>
      <c r="N12" s="7">
        <f t="shared" si="0"/>
        <v>0</v>
      </c>
    </row>
    <row r="13" spans="1:14" ht="57.5" x14ac:dyDescent="0.35">
      <c r="A13" s="2">
        <v>95</v>
      </c>
      <c r="B13" s="3" t="s">
        <v>183</v>
      </c>
      <c r="C13" s="2" t="s">
        <v>60</v>
      </c>
      <c r="D13" s="4" t="s">
        <v>61</v>
      </c>
      <c r="E13" s="2" t="s">
        <v>62</v>
      </c>
      <c r="F13" s="2" t="s">
        <v>63</v>
      </c>
      <c r="G13" s="4" t="s">
        <v>64</v>
      </c>
      <c r="H13" s="4" t="s">
        <v>21</v>
      </c>
      <c r="I13" s="4" t="s">
        <v>66</v>
      </c>
      <c r="J13" s="5">
        <v>10000</v>
      </c>
      <c r="K13" s="6">
        <v>0</v>
      </c>
      <c r="L13" s="6">
        <v>0</v>
      </c>
      <c r="M13" s="6">
        <v>0</v>
      </c>
      <c r="N13" s="7">
        <f t="shared" si="0"/>
        <v>0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9154B-3FBC-4F3C-BE19-086B3C7A11E3}">
  <dimension ref="A1:N14"/>
  <sheetViews>
    <sheetView workbookViewId="0">
      <selection activeCell="A2" sqref="A2:N14"/>
    </sheetView>
  </sheetViews>
  <sheetFormatPr defaultRowHeight="14.5" x14ac:dyDescent="0.35"/>
  <cols>
    <col min="2" max="2" width="18.6328125" customWidth="1"/>
    <col min="10" max="10" width="10.6328125" bestFit="1" customWidth="1"/>
  </cols>
  <sheetData>
    <row r="1" spans="1:14" ht="39" x14ac:dyDescent="0.3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</row>
    <row r="2" spans="1:14" ht="57.5" x14ac:dyDescent="0.35">
      <c r="A2" s="8">
        <v>96</v>
      </c>
      <c r="B2" s="9" t="s">
        <v>187</v>
      </c>
      <c r="C2" s="8" t="s">
        <v>188</v>
      </c>
      <c r="D2" s="10" t="s">
        <v>189</v>
      </c>
      <c r="E2" s="8" t="s">
        <v>190</v>
      </c>
      <c r="F2" s="8" t="s">
        <v>191</v>
      </c>
      <c r="G2" s="10" t="s">
        <v>192</v>
      </c>
      <c r="H2" s="10" t="s">
        <v>45</v>
      </c>
      <c r="I2" s="10" t="s">
        <v>193</v>
      </c>
      <c r="J2" s="11">
        <v>7500</v>
      </c>
      <c r="K2" s="6">
        <v>0</v>
      </c>
      <c r="L2" s="6">
        <v>0</v>
      </c>
      <c r="M2" s="6">
        <v>0</v>
      </c>
      <c r="N2" s="7">
        <f t="shared" ref="N2:N14" si="0">IF(J2=0,0,M2/J2)</f>
        <v>0</v>
      </c>
    </row>
    <row r="3" spans="1:14" ht="57.5" x14ac:dyDescent="0.35">
      <c r="A3" s="2">
        <v>97</v>
      </c>
      <c r="B3" s="3" t="s">
        <v>187</v>
      </c>
      <c r="C3" s="2" t="s">
        <v>16</v>
      </c>
      <c r="D3" s="4" t="s">
        <v>17</v>
      </c>
      <c r="E3" s="2" t="s">
        <v>18</v>
      </c>
      <c r="F3" s="2" t="s">
        <v>19</v>
      </c>
      <c r="G3" s="4" t="s">
        <v>20</v>
      </c>
      <c r="H3" s="4" t="s">
        <v>21</v>
      </c>
      <c r="I3" s="4" t="s">
        <v>144</v>
      </c>
      <c r="J3" s="5">
        <v>23000</v>
      </c>
      <c r="K3" s="6">
        <v>0</v>
      </c>
      <c r="L3" s="6">
        <v>0</v>
      </c>
      <c r="M3" s="6">
        <v>0</v>
      </c>
      <c r="N3" s="7">
        <f t="shared" si="0"/>
        <v>0</v>
      </c>
    </row>
    <row r="4" spans="1:14" ht="57.5" x14ac:dyDescent="0.35">
      <c r="A4" s="8">
        <v>98</v>
      </c>
      <c r="B4" s="9" t="s">
        <v>187</v>
      </c>
      <c r="C4" s="8" t="s">
        <v>23</v>
      </c>
      <c r="D4" s="10" t="s">
        <v>24</v>
      </c>
      <c r="E4" s="8" t="s">
        <v>25</v>
      </c>
      <c r="F4" s="8" t="s">
        <v>26</v>
      </c>
      <c r="G4" s="10" t="s">
        <v>27</v>
      </c>
      <c r="H4" s="10" t="s">
        <v>28</v>
      </c>
      <c r="I4" s="10" t="s">
        <v>194</v>
      </c>
      <c r="J4" s="11">
        <v>25000</v>
      </c>
      <c r="K4" s="6">
        <v>0</v>
      </c>
      <c r="L4" s="6">
        <v>0</v>
      </c>
      <c r="M4" s="6">
        <v>0</v>
      </c>
      <c r="N4" s="7">
        <f t="shared" si="0"/>
        <v>0</v>
      </c>
    </row>
    <row r="5" spans="1:14" ht="46" x14ac:dyDescent="0.35">
      <c r="A5" s="2">
        <v>99</v>
      </c>
      <c r="B5" s="3" t="s">
        <v>187</v>
      </c>
      <c r="C5" s="2" t="s">
        <v>30</v>
      </c>
      <c r="D5" s="4" t="s">
        <v>31</v>
      </c>
      <c r="E5" s="2" t="s">
        <v>32</v>
      </c>
      <c r="F5" s="2" t="s">
        <v>133</v>
      </c>
      <c r="G5" s="4" t="s">
        <v>134</v>
      </c>
      <c r="H5" s="4" t="s">
        <v>45</v>
      </c>
      <c r="I5" s="4" t="s">
        <v>195</v>
      </c>
      <c r="J5" s="5">
        <v>5000</v>
      </c>
      <c r="K5" s="6">
        <v>0</v>
      </c>
      <c r="L5" s="6">
        <v>0</v>
      </c>
      <c r="M5" s="6">
        <v>0</v>
      </c>
      <c r="N5" s="7">
        <f t="shared" si="0"/>
        <v>0</v>
      </c>
    </row>
    <row r="6" spans="1:14" ht="46" x14ac:dyDescent="0.35">
      <c r="A6" s="8">
        <v>100</v>
      </c>
      <c r="B6" s="9" t="s">
        <v>187</v>
      </c>
      <c r="C6" s="8" t="s">
        <v>30</v>
      </c>
      <c r="D6" s="10" t="s">
        <v>31</v>
      </c>
      <c r="E6" s="8" t="s">
        <v>32</v>
      </c>
      <c r="F6" s="8" t="s">
        <v>133</v>
      </c>
      <c r="G6" s="10" t="s">
        <v>134</v>
      </c>
      <c r="H6" s="10" t="s">
        <v>45</v>
      </c>
      <c r="I6" s="10" t="s">
        <v>196</v>
      </c>
      <c r="J6" s="11">
        <v>5000</v>
      </c>
      <c r="K6" s="6">
        <v>0</v>
      </c>
      <c r="L6" s="6">
        <v>0</v>
      </c>
      <c r="M6" s="6">
        <v>0</v>
      </c>
      <c r="N6" s="7">
        <f t="shared" si="0"/>
        <v>0</v>
      </c>
    </row>
    <row r="7" spans="1:14" ht="46" x14ac:dyDescent="0.35">
      <c r="A7" s="2">
        <v>101</v>
      </c>
      <c r="B7" s="3" t="s">
        <v>187</v>
      </c>
      <c r="C7" s="2" t="s">
        <v>30</v>
      </c>
      <c r="D7" s="4" t="s">
        <v>31</v>
      </c>
      <c r="E7" s="2" t="s">
        <v>32</v>
      </c>
      <c r="F7" s="2" t="s">
        <v>133</v>
      </c>
      <c r="G7" s="4" t="s">
        <v>134</v>
      </c>
      <c r="H7" s="4" t="s">
        <v>45</v>
      </c>
      <c r="I7" s="4" t="s">
        <v>197</v>
      </c>
      <c r="J7" s="5">
        <v>10000</v>
      </c>
      <c r="K7" s="6">
        <v>0</v>
      </c>
      <c r="L7" s="6">
        <v>0</v>
      </c>
      <c r="M7" s="6">
        <v>0</v>
      </c>
      <c r="N7" s="7">
        <f t="shared" si="0"/>
        <v>0</v>
      </c>
    </row>
    <row r="8" spans="1:14" ht="46" x14ac:dyDescent="0.35">
      <c r="A8" s="8">
        <v>102</v>
      </c>
      <c r="B8" s="9" t="s">
        <v>187</v>
      </c>
      <c r="C8" s="8" t="s">
        <v>30</v>
      </c>
      <c r="D8" s="10" t="s">
        <v>31</v>
      </c>
      <c r="E8" s="8" t="s">
        <v>32</v>
      </c>
      <c r="F8" s="8" t="s">
        <v>133</v>
      </c>
      <c r="G8" s="10" t="s">
        <v>134</v>
      </c>
      <c r="H8" s="10" t="s">
        <v>45</v>
      </c>
      <c r="I8" s="10" t="s">
        <v>29</v>
      </c>
      <c r="J8" s="11">
        <v>15000</v>
      </c>
      <c r="K8" s="6">
        <v>0</v>
      </c>
      <c r="L8" s="6">
        <v>0</v>
      </c>
      <c r="M8" s="6">
        <v>0</v>
      </c>
      <c r="N8" s="7">
        <f t="shared" si="0"/>
        <v>0</v>
      </c>
    </row>
    <row r="9" spans="1:14" ht="46" x14ac:dyDescent="0.35">
      <c r="A9" s="2">
        <v>103</v>
      </c>
      <c r="B9" s="3" t="s">
        <v>187</v>
      </c>
      <c r="C9" s="2" t="s">
        <v>30</v>
      </c>
      <c r="D9" s="4" t="s">
        <v>31</v>
      </c>
      <c r="E9" s="2" t="s">
        <v>32</v>
      </c>
      <c r="F9" s="2" t="s">
        <v>133</v>
      </c>
      <c r="G9" s="4" t="s">
        <v>134</v>
      </c>
      <c r="H9" s="4" t="s">
        <v>45</v>
      </c>
      <c r="I9" s="4" t="s">
        <v>198</v>
      </c>
      <c r="J9" s="5">
        <v>10000</v>
      </c>
      <c r="K9" s="6">
        <v>0</v>
      </c>
      <c r="L9" s="6">
        <v>0</v>
      </c>
      <c r="M9" s="6">
        <v>0</v>
      </c>
      <c r="N9" s="7">
        <f t="shared" si="0"/>
        <v>0</v>
      </c>
    </row>
    <row r="10" spans="1:14" ht="46" x14ac:dyDescent="0.35">
      <c r="A10" s="8">
        <v>104</v>
      </c>
      <c r="B10" s="9" t="s">
        <v>187</v>
      </c>
      <c r="C10" s="8" t="s">
        <v>199</v>
      </c>
      <c r="D10" s="10" t="s">
        <v>200</v>
      </c>
      <c r="E10" s="8" t="s">
        <v>39</v>
      </c>
      <c r="F10" s="8" t="s">
        <v>201</v>
      </c>
      <c r="G10" s="10" t="s">
        <v>202</v>
      </c>
      <c r="H10" s="10" t="s">
        <v>73</v>
      </c>
      <c r="I10" s="10" t="s">
        <v>203</v>
      </c>
      <c r="J10" s="11">
        <v>15000</v>
      </c>
      <c r="K10" s="6">
        <v>0</v>
      </c>
      <c r="L10" s="6">
        <v>0</v>
      </c>
      <c r="M10" s="6">
        <v>0</v>
      </c>
      <c r="N10" s="7">
        <f t="shared" si="0"/>
        <v>0</v>
      </c>
    </row>
    <row r="11" spans="1:14" ht="92" x14ac:dyDescent="0.35">
      <c r="A11" s="2">
        <v>105</v>
      </c>
      <c r="B11" s="3" t="s">
        <v>187</v>
      </c>
      <c r="C11" s="2" t="s">
        <v>37</v>
      </c>
      <c r="D11" s="4" t="s">
        <v>38</v>
      </c>
      <c r="E11" s="2" t="s">
        <v>39</v>
      </c>
      <c r="F11" s="2" t="s">
        <v>91</v>
      </c>
      <c r="G11" s="4" t="s">
        <v>92</v>
      </c>
      <c r="H11" s="4" t="s">
        <v>73</v>
      </c>
      <c r="I11" s="4" t="s">
        <v>204</v>
      </c>
      <c r="J11" s="5">
        <v>45500</v>
      </c>
      <c r="K11" s="6">
        <v>0</v>
      </c>
      <c r="L11" s="6">
        <v>0</v>
      </c>
      <c r="M11" s="6">
        <v>0</v>
      </c>
      <c r="N11" s="7">
        <f t="shared" si="0"/>
        <v>0</v>
      </c>
    </row>
    <row r="12" spans="1:14" ht="46" x14ac:dyDescent="0.35">
      <c r="A12" s="8">
        <v>106</v>
      </c>
      <c r="B12" s="9" t="s">
        <v>187</v>
      </c>
      <c r="C12" s="8" t="s">
        <v>37</v>
      </c>
      <c r="D12" s="10" t="s">
        <v>38</v>
      </c>
      <c r="E12" s="8" t="s">
        <v>39</v>
      </c>
      <c r="F12" s="8" t="s">
        <v>43</v>
      </c>
      <c r="G12" s="10" t="s">
        <v>44</v>
      </c>
      <c r="H12" s="10" t="s">
        <v>45</v>
      </c>
      <c r="I12" s="10" t="s">
        <v>46</v>
      </c>
      <c r="J12" s="11">
        <v>30000</v>
      </c>
      <c r="K12" s="6">
        <v>0</v>
      </c>
      <c r="L12" s="6">
        <v>0</v>
      </c>
      <c r="M12" s="6">
        <v>0</v>
      </c>
      <c r="N12" s="7">
        <f t="shared" si="0"/>
        <v>0</v>
      </c>
    </row>
    <row r="13" spans="1:14" ht="80.5" x14ac:dyDescent="0.35">
      <c r="A13" s="2">
        <v>107</v>
      </c>
      <c r="B13" s="3" t="s">
        <v>187</v>
      </c>
      <c r="C13" s="2" t="s">
        <v>37</v>
      </c>
      <c r="D13" s="4" t="s">
        <v>38</v>
      </c>
      <c r="E13" s="2" t="s">
        <v>39</v>
      </c>
      <c r="F13" s="2" t="s">
        <v>117</v>
      </c>
      <c r="G13" s="4" t="s">
        <v>118</v>
      </c>
      <c r="H13" s="4" t="s">
        <v>28</v>
      </c>
      <c r="I13" s="4" t="s">
        <v>205</v>
      </c>
      <c r="J13" s="5">
        <v>25000</v>
      </c>
      <c r="K13" s="6">
        <v>0</v>
      </c>
      <c r="L13" s="6">
        <v>0</v>
      </c>
      <c r="M13" s="6">
        <v>0</v>
      </c>
      <c r="N13" s="7">
        <f t="shared" si="0"/>
        <v>0</v>
      </c>
    </row>
    <row r="14" spans="1:14" ht="69" x14ac:dyDescent="0.35">
      <c r="A14" s="8">
        <v>108</v>
      </c>
      <c r="B14" s="9" t="s">
        <v>187</v>
      </c>
      <c r="C14" s="8" t="s">
        <v>96</v>
      </c>
      <c r="D14" s="10" t="s">
        <v>97</v>
      </c>
      <c r="E14" s="8" t="s">
        <v>98</v>
      </c>
      <c r="F14" s="8" t="s">
        <v>206</v>
      </c>
      <c r="G14" s="10" t="s">
        <v>207</v>
      </c>
      <c r="H14" s="10" t="s">
        <v>73</v>
      </c>
      <c r="I14" s="10" t="s">
        <v>208</v>
      </c>
      <c r="J14" s="11">
        <v>15000</v>
      </c>
      <c r="K14" s="6">
        <v>0</v>
      </c>
      <c r="L14" s="6">
        <v>0</v>
      </c>
      <c r="M14" s="6">
        <v>0</v>
      </c>
      <c r="N14" s="7">
        <f t="shared" si="0"/>
        <v>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BASE_DADOS</vt:lpstr>
      <vt:lpstr>Antônio Marcos</vt:lpstr>
      <vt:lpstr>Cíntia Fernandes</vt:lpstr>
      <vt:lpstr>Dalva Siqueira</vt:lpstr>
      <vt:lpstr>Edson R. Vizu</vt:lpstr>
      <vt:lpstr>Fernanda Macedo</vt:lpstr>
      <vt:lpstr>José Eduardo Fofo</vt:lpstr>
      <vt:lpstr>José Eurípedes Chupeta</vt:lpstr>
      <vt:lpstr>Juliano Coelho</vt:lpstr>
      <vt:lpstr>Luiz Fernando Xotô</vt:lpstr>
      <vt:lpstr>Luiz Gustavo Sabá</vt:lpstr>
      <vt:lpstr>Murilo Menegueti</vt:lpstr>
      <vt:lpstr>Ricardo Frojoni</vt:lpstr>
      <vt:lpstr>Rogério Bello</vt:lpstr>
      <vt:lpstr>RESUMO_VEREADOR</vt:lpstr>
      <vt:lpstr>RESUMO_AREA_TEMATICA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Pedro Aurélyo Pereira da Silva</cp:lastModifiedBy>
  <cp:revision>0</cp:revision>
  <dcterms:created xsi:type="dcterms:W3CDTF">2026-05-20T22:54:23Z</dcterms:created>
  <dcterms:modified xsi:type="dcterms:W3CDTF">2026-05-21T11:27:53Z</dcterms:modified>
  <dc:language>en-US</dc:language>
</cp:coreProperties>
</file>